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tabRatio="823"/>
  </bookViews>
  <sheets>
    <sheet name="MAYOR'S OFFICE" sheetId="2" r:id="rId1"/>
    <sheet name="SBO" sheetId="3" r:id="rId2"/>
    <sheet name="MPDC" sheetId="4" r:id="rId3"/>
    <sheet name="HRMO" sheetId="1" r:id="rId4"/>
    <sheet name="LCR" sheetId="6" r:id="rId5"/>
    <sheet name="SUPPLY" sheetId="7" r:id="rId6"/>
    <sheet name="BAC" sheetId="8" r:id="rId7"/>
    <sheet name="YOUTH" sheetId="9" r:id="rId8"/>
    <sheet name="BUDGET" sheetId="10" r:id="rId9"/>
    <sheet name="ACCTNG" sheetId="11" r:id="rId10"/>
    <sheet name="TREAS" sheetId="12" r:id="rId11"/>
    <sheet name="MHO" sheetId="13" r:id="rId12"/>
    <sheet name="MENRO" sheetId="14" r:id="rId13"/>
    <sheet name="ENGG" sheetId="15" r:id="rId14"/>
    <sheet name="WATERWORKS" sheetId="16" r:id="rId15"/>
    <sheet name="MARKET" sheetId="17" r:id="rId16"/>
    <sheet name="SUMMARY" sheetId="5" r:id="rId17"/>
  </sheets>
  <definedNames>
    <definedName name="_xlnm.Print_Area" localSheetId="9">ACCTNG!$A$1:$N$32</definedName>
    <definedName name="_xlnm.Print_Area" localSheetId="6">BAC!$A$1:$N$33</definedName>
    <definedName name="_xlnm.Print_Area" localSheetId="8">BUDGET!$A$1:$N$34</definedName>
    <definedName name="_xlnm.Print_Area" localSheetId="13">ENGG!$A$1:$N$26</definedName>
    <definedName name="_xlnm.Print_Area" localSheetId="3">HRMO!$A$1:$N$28</definedName>
    <definedName name="_xlnm.Print_Area" localSheetId="4">LCR!$A$1:$N$32</definedName>
    <definedName name="_xlnm.Print_Area" localSheetId="15">MARKET!$A$1:$N$28</definedName>
    <definedName name="_xlnm.Print_Area" localSheetId="0">'MAYOR''S OFFICE'!$A$1:$N$33</definedName>
    <definedName name="_xlnm.Print_Area" localSheetId="12">MENRO!$A$1:$N$28</definedName>
    <definedName name="_xlnm.Print_Area" localSheetId="11">MHO!$A$1:$N$27</definedName>
    <definedName name="_xlnm.Print_Area" localSheetId="2">MPDC!$A$1:$N$29</definedName>
    <definedName name="_xlnm.Print_Area" localSheetId="1">SBO!$A$1:$N$33</definedName>
    <definedName name="_xlnm.Print_Area" localSheetId="16">SUMMARY!$A$1:$N$29</definedName>
    <definedName name="_xlnm.Print_Area" localSheetId="5">SUPPLY!$A$1:$N$33</definedName>
    <definedName name="_xlnm.Print_Area" localSheetId="10">TREAS!$A$1:$N$26</definedName>
    <definedName name="_xlnm.Print_Area" localSheetId="14">WATERWORKS!$A$1:$N$30</definedName>
    <definedName name="_xlnm.Print_Area" localSheetId="7">YOUTH!$A$1:$N$31</definedName>
  </definedNames>
  <calcPr calcId="145621"/>
</workbook>
</file>

<file path=xl/calcChain.xml><?xml version="1.0" encoding="utf-8"?>
<calcChain xmlns="http://schemas.openxmlformats.org/spreadsheetml/2006/main">
  <c r="N15" i="17" l="1"/>
  <c r="L15" i="17"/>
  <c r="J15" i="17"/>
  <c r="H15" i="17"/>
  <c r="F13" i="17"/>
  <c r="F12" i="17"/>
  <c r="F11" i="17"/>
  <c r="N16" i="16"/>
  <c r="L16" i="16"/>
  <c r="J16" i="16"/>
  <c r="H16" i="16"/>
  <c r="F14" i="16"/>
  <c r="F13" i="16"/>
  <c r="F12" i="16"/>
  <c r="F16" i="16" s="1"/>
  <c r="N19" i="15"/>
  <c r="M19" i="15"/>
  <c r="L19" i="15"/>
  <c r="K19" i="15"/>
  <c r="J19" i="15"/>
  <c r="I19" i="15"/>
  <c r="H19" i="15"/>
  <c r="G19" i="15"/>
  <c r="F18" i="15"/>
  <c r="F17" i="15"/>
  <c r="F16" i="15"/>
  <c r="F15" i="15"/>
  <c r="F14" i="15"/>
  <c r="F13" i="15"/>
  <c r="F12" i="15"/>
  <c r="F11" i="15"/>
  <c r="N18" i="14"/>
  <c r="L18" i="14"/>
  <c r="J18" i="14"/>
  <c r="H18" i="14"/>
  <c r="F14" i="14"/>
  <c r="F13" i="14"/>
  <c r="F18" i="14" s="1"/>
  <c r="N18" i="13"/>
  <c r="L18" i="13"/>
  <c r="J18" i="13"/>
  <c r="H18" i="13"/>
  <c r="F16" i="13"/>
  <c r="F15" i="13"/>
  <c r="F14" i="13"/>
  <c r="F13" i="13"/>
  <c r="N18" i="12"/>
  <c r="L18" i="12"/>
  <c r="J18" i="12"/>
  <c r="F15" i="12"/>
  <c r="F14" i="12"/>
  <c r="H13" i="12"/>
  <c r="F13" i="12" s="1"/>
  <c r="F18" i="12" s="1"/>
  <c r="N17" i="11"/>
  <c r="L17" i="11"/>
  <c r="J17" i="11"/>
  <c r="H15" i="11"/>
  <c r="H17" i="11" s="1"/>
  <c r="F13" i="11"/>
  <c r="F17" i="11" s="1"/>
  <c r="N17" i="10"/>
  <c r="L17" i="10"/>
  <c r="J17" i="10"/>
  <c r="H15" i="10"/>
  <c r="H17" i="10" s="1"/>
  <c r="F13" i="10"/>
  <c r="F17" i="10" s="1"/>
  <c r="N17" i="9"/>
  <c r="L17" i="9"/>
  <c r="J17" i="9"/>
  <c r="H17" i="9"/>
  <c r="H15" i="9"/>
  <c r="F14" i="9"/>
  <c r="F13" i="9"/>
  <c r="N17" i="8"/>
  <c r="L17" i="8"/>
  <c r="J17" i="8"/>
  <c r="H15" i="8"/>
  <c r="H17" i="8" s="1"/>
  <c r="F13" i="8"/>
  <c r="F17" i="8" s="1"/>
  <c r="N17" i="7"/>
  <c r="L17" i="7"/>
  <c r="J17" i="7"/>
  <c r="H15" i="7"/>
  <c r="H17" i="7" s="1"/>
  <c r="F13" i="7"/>
  <c r="F17" i="7" s="1"/>
  <c r="N17" i="6"/>
  <c r="L17" i="6"/>
  <c r="J17" i="6"/>
  <c r="H15" i="6"/>
  <c r="H17" i="6" s="1"/>
  <c r="F14" i="6"/>
  <c r="F17" i="6" s="1"/>
  <c r="F13" i="6"/>
  <c r="L22" i="5"/>
  <c r="L21" i="5"/>
  <c r="L20" i="5"/>
  <c r="L10" i="5"/>
  <c r="N17" i="4"/>
  <c r="L17" i="4"/>
  <c r="J17" i="4"/>
  <c r="H17" i="4"/>
  <c r="F15" i="4"/>
  <c r="F14" i="4"/>
  <c r="F13" i="4"/>
  <c r="F17" i="4" s="1"/>
  <c r="N17" i="3"/>
  <c r="L17" i="3"/>
  <c r="J17" i="3"/>
  <c r="H15" i="3"/>
  <c r="H17" i="3" s="1"/>
  <c r="F15" i="3"/>
  <c r="F14" i="3"/>
  <c r="F13" i="3"/>
  <c r="F17" i="3" s="1"/>
  <c r="F15" i="17" l="1"/>
  <c r="F19" i="15"/>
  <c r="F18" i="13"/>
  <c r="H18" i="12"/>
  <c r="F17" i="9"/>
  <c r="N17" i="2"/>
  <c r="L17" i="2"/>
  <c r="J17" i="2"/>
  <c r="H15" i="2"/>
  <c r="H17" i="2" s="1"/>
  <c r="F15" i="2"/>
  <c r="F14" i="2"/>
  <c r="F13" i="2"/>
  <c r="N18" i="1"/>
  <c r="L18" i="1"/>
  <c r="J18" i="1"/>
  <c r="F16" i="1"/>
  <c r="H15" i="1"/>
  <c r="H18" i="1" s="1"/>
  <c r="F14" i="1"/>
  <c r="F13" i="1"/>
  <c r="F17" i="2" l="1"/>
  <c r="F15" i="1"/>
  <c r="F18" i="1" s="1"/>
</calcChain>
</file>

<file path=xl/sharedStrings.xml><?xml version="1.0" encoding="utf-8"?>
<sst xmlns="http://schemas.openxmlformats.org/spreadsheetml/2006/main" count="645" uniqueCount="166">
  <si>
    <t>FDP Form 4a - Supplemental Procurement Plan or Procurement List</t>
  </si>
  <si>
    <r>
      <t xml:space="preserve">FOR THE YEAR </t>
    </r>
    <r>
      <rPr>
        <b/>
        <u/>
        <sz val="11"/>
        <rFont val="Arial"/>
        <family val="2"/>
      </rPr>
      <t xml:space="preserve">  2019  </t>
    </r>
  </si>
  <si>
    <t xml:space="preserve">Province, City or Municipality :  TUBIGON  </t>
  </si>
  <si>
    <t>Plan Control No. _______________</t>
  </si>
  <si>
    <t>Planned Amount</t>
  </si>
  <si>
    <r>
      <t xml:space="preserve">Department/ Office: </t>
    </r>
    <r>
      <rPr>
        <b/>
        <sz val="10"/>
        <rFont val="Arial"/>
        <family val="2"/>
      </rPr>
      <t>Mayor's Office</t>
    </r>
  </si>
  <si>
    <t xml:space="preserve">Regular </t>
  </si>
  <si>
    <t>Contingency</t>
  </si>
  <si>
    <t xml:space="preserve">Total </t>
  </si>
  <si>
    <t>Date Submitted:</t>
  </si>
  <si>
    <t>D I S T R I B U T I O N</t>
  </si>
  <si>
    <t>Item No.</t>
  </si>
  <si>
    <t>Description</t>
  </si>
  <si>
    <t xml:space="preserve">Unit Cost </t>
  </si>
  <si>
    <t>Quantity</t>
  </si>
  <si>
    <t>Total Cost</t>
  </si>
  <si>
    <t xml:space="preserve">1st Quarter </t>
  </si>
  <si>
    <t xml:space="preserve">2nd Quarter </t>
  </si>
  <si>
    <t xml:space="preserve">3rd Quarter </t>
  </si>
  <si>
    <t xml:space="preserve">4th Quarter </t>
  </si>
  <si>
    <t>Qty.</t>
  </si>
  <si>
    <t>Amount</t>
  </si>
  <si>
    <t xml:space="preserve">Amount </t>
  </si>
  <si>
    <t>General Repair of Old L-200 vehicle</t>
  </si>
  <si>
    <t>Add'l. Approp. - Purchase 1 unit service vehicle</t>
  </si>
  <si>
    <t>TOTAL</t>
  </si>
  <si>
    <t xml:space="preserve">This is to certify that the above procurement plan is in accordance with the objective of this Office </t>
  </si>
  <si>
    <t xml:space="preserve">Prepared by: </t>
  </si>
  <si>
    <t>MUNICIPAL MAYOR</t>
  </si>
  <si>
    <r>
      <t xml:space="preserve">Department/ Office: </t>
    </r>
    <r>
      <rPr>
        <b/>
        <sz val="10"/>
        <rFont val="Arial"/>
        <family val="2"/>
      </rPr>
      <t>Sangguniang Bayan Office</t>
    </r>
  </si>
  <si>
    <t>Add'l. Approp. - Purchase Office Fixtures</t>
  </si>
  <si>
    <t>Purchase 1 unit Binder</t>
  </si>
  <si>
    <t>unit</t>
  </si>
  <si>
    <t>MUNICIPAL VICE MAYOR</t>
  </si>
  <si>
    <r>
      <t xml:space="preserve">Department/ Office: </t>
    </r>
    <r>
      <rPr>
        <b/>
        <sz val="10"/>
        <rFont val="Arial"/>
        <family val="2"/>
      </rPr>
      <t>MPDC OFFICE</t>
    </r>
  </si>
  <si>
    <t>Purchase 1 unit Ream Cutter</t>
  </si>
  <si>
    <t>Add'l. Approp. - Updating/Revesion of the Comprehensive Land Use Plan (CLUP</t>
  </si>
  <si>
    <t>Add'l. Approp. - Annual Strategic Planning Workshop</t>
  </si>
  <si>
    <t>MPDC</t>
  </si>
  <si>
    <r>
      <t xml:space="preserve">Department/ Office: </t>
    </r>
    <r>
      <rPr>
        <b/>
        <sz val="10"/>
        <rFont val="Arial"/>
        <family val="2"/>
      </rPr>
      <t>HRDO OFFICE</t>
    </r>
  </si>
  <si>
    <t>Purchase of Communication Equipment</t>
  </si>
  <si>
    <t>Unpaid Additional Security Services from January 2017 to February 2018</t>
  </si>
  <si>
    <t>Purchase of Paging System</t>
  </si>
  <si>
    <t>Add'l. Approp. - Establishment of HRIS System</t>
  </si>
  <si>
    <t>HRMO II</t>
  </si>
  <si>
    <r>
      <t xml:space="preserve">Department/ Office: </t>
    </r>
    <r>
      <rPr>
        <b/>
        <sz val="10"/>
        <rFont val="Arial"/>
        <family val="2"/>
      </rPr>
      <t>LCR</t>
    </r>
  </si>
  <si>
    <t>MUNICIPAL CIVIL REGISTRAR</t>
  </si>
  <si>
    <r>
      <t xml:space="preserve">Department/ Office: </t>
    </r>
    <r>
      <rPr>
        <b/>
        <sz val="10"/>
        <rFont val="Arial"/>
        <family val="2"/>
      </rPr>
      <t>SUPPLY OFFICE</t>
    </r>
  </si>
  <si>
    <t>Purchase 1 unit Motorcycle</t>
  </si>
  <si>
    <t>SUPPLY OFFICER III</t>
  </si>
  <si>
    <r>
      <t xml:space="preserve">Department/ Office: </t>
    </r>
    <r>
      <rPr>
        <b/>
        <sz val="10"/>
        <rFont val="Arial"/>
        <family val="2"/>
      </rPr>
      <t>BAC</t>
    </r>
  </si>
  <si>
    <t>Purchase 1 unit Filing Cabinet</t>
  </si>
  <si>
    <r>
      <t xml:space="preserve">Department/ Office: </t>
    </r>
    <r>
      <rPr>
        <b/>
        <sz val="10"/>
        <rFont val="Arial"/>
        <family val="2"/>
      </rPr>
      <t>Aid to Youth</t>
    </r>
  </si>
  <si>
    <t>Purchase of Sports Supplies/Equipment</t>
  </si>
  <si>
    <t>Mun. Counterpart for Pambakasyong Liga Alang sa mga Youth (PLAY)</t>
  </si>
  <si>
    <t>SPORTS COORDINATOR</t>
  </si>
  <si>
    <r>
      <t xml:space="preserve">Department/ Office: </t>
    </r>
    <r>
      <rPr>
        <b/>
        <sz val="10"/>
        <rFont val="Arial"/>
        <family val="2"/>
      </rPr>
      <t xml:space="preserve">MBO </t>
    </r>
  </si>
  <si>
    <t>Purchase 1 unit Cellphone</t>
  </si>
  <si>
    <t>MUNICIPAL BUDGET OFFICER</t>
  </si>
  <si>
    <r>
      <t xml:space="preserve">Department/ Office: </t>
    </r>
    <r>
      <rPr>
        <b/>
        <sz val="10"/>
        <rFont val="Arial"/>
        <family val="2"/>
      </rPr>
      <t>ACCOUNTING</t>
    </r>
  </si>
  <si>
    <t>MUNICIPAL ACCOUNTANT</t>
  </si>
  <si>
    <r>
      <t xml:space="preserve">Department/ Office: </t>
    </r>
    <r>
      <rPr>
        <b/>
        <sz val="11"/>
        <rFont val="Arial"/>
        <family val="2"/>
      </rPr>
      <t>MTO</t>
    </r>
  </si>
  <si>
    <t>Purchase of Queing Sytem Device</t>
  </si>
  <si>
    <t>Purchase of Real Property Tax Card, Business Tax Card and Citation Ticket</t>
  </si>
  <si>
    <t>MUNICIPAL TREASURER</t>
  </si>
  <si>
    <r>
      <t xml:space="preserve">Department/ Office: </t>
    </r>
    <r>
      <rPr>
        <b/>
        <sz val="11"/>
        <rFont val="Arial"/>
        <family val="2"/>
      </rPr>
      <t>MHO</t>
    </r>
  </si>
  <si>
    <t>Add'l. Appro. - Medicines (Mental and Anti-Rabies Vaccine)</t>
  </si>
  <si>
    <t>Add'l. Appro. - Medical Supplies</t>
  </si>
  <si>
    <t>Add'l. Appro. - Maintenance of Vehicles</t>
  </si>
  <si>
    <t>MUNICIPAL HEALTH OFFICER</t>
  </si>
  <si>
    <r>
      <t xml:space="preserve">Department/ Office:  </t>
    </r>
    <r>
      <rPr>
        <b/>
        <sz val="11"/>
        <rFont val="Arial"/>
        <family val="2"/>
      </rPr>
      <t>MENRO</t>
    </r>
  </si>
  <si>
    <t>Add'l. Approp. - Purchase of drone with wide angle HD Camera</t>
  </si>
  <si>
    <t>Administrative Officer V</t>
  </si>
  <si>
    <r>
      <t xml:space="preserve">Department/ Office: </t>
    </r>
    <r>
      <rPr>
        <b/>
        <sz val="10"/>
        <rFont val="Arial"/>
        <family val="2"/>
      </rPr>
      <t>ENGINEERING OFFICE</t>
    </r>
  </si>
  <si>
    <t>Consultancy Fee for ECC Processing (Quarry &amp; Bus Terminal)</t>
  </si>
  <si>
    <t>Add'l. Appro. - Construction of Old Tubigon Municipal Building Landmark</t>
  </si>
  <si>
    <t>Rehab. Of Roofing and Gutter of RHU-1 Bldg.</t>
  </si>
  <si>
    <t>Rehab. Of road @ Tanawan-Genonocan</t>
  </si>
  <si>
    <t>Rehab. Of Street Lights</t>
  </si>
  <si>
    <t>Add'l. Appro. - Painting of Pedestrian Traffic Signs and Pedestrian Lanes</t>
  </si>
  <si>
    <t>Maintenance of Heavy Equipment</t>
  </si>
  <si>
    <t>Const. of Multi-purpose Building/Evacuation Center</t>
  </si>
  <si>
    <t>MUNICIPAL ENGINEER</t>
  </si>
  <si>
    <r>
      <t xml:space="preserve">Department/ Office: </t>
    </r>
    <r>
      <rPr>
        <b/>
        <sz val="10"/>
        <rFont val="Arial"/>
        <family val="2"/>
      </rPr>
      <t>WATERWORKS SYSTEM</t>
    </r>
  </si>
  <si>
    <t xml:space="preserve">Watersystem @ Sitio Bajong, Paciencia Tan-awan </t>
  </si>
  <si>
    <t xml:space="preserve">Maintenance of Pump Control House </t>
  </si>
  <si>
    <t>MUN. WATERWORKS SUPERINTENDENT</t>
  </si>
  <si>
    <r>
      <t xml:space="preserve">Department/ Office: </t>
    </r>
    <r>
      <rPr>
        <b/>
        <sz val="10"/>
        <rFont val="Arial"/>
        <family val="2"/>
      </rPr>
      <t>MARKET AND SLAUGHTERHOUSE</t>
    </r>
  </si>
  <si>
    <t>Add'l. Approp. - Purchase 1 unit Meat Van</t>
  </si>
  <si>
    <t>Improvement of Roof Deck @ Tubigon Commercial Complex</t>
  </si>
  <si>
    <t>Rehabilitation of Fish Vendor Stockroom</t>
  </si>
  <si>
    <t>MARKET SUPERVISOR-DESIGNATE</t>
  </si>
  <si>
    <t>FDP Form 4b - Supplemental Procurement Plan or Procurement List</t>
  </si>
  <si>
    <t>SUMMARY BY OFFICE / DEPARTMENT</t>
  </si>
  <si>
    <t>DEPARTMENT</t>
  </si>
  <si>
    <t>Head Of Department/Office</t>
  </si>
  <si>
    <t>MAYORS' OFFICE</t>
  </si>
  <si>
    <t>ENGR. WILLIAM R. JAO - MUNICIPAL MAYOR</t>
  </si>
  <si>
    <t>SANGGUNIANG BAYAN</t>
  </si>
  <si>
    <t>ENGR. VIRGILIO C. FORTICH - MUNICIPAL VICE MAYOR</t>
  </si>
  <si>
    <t>ENGR. NOEL C. MENDAÑA - MPDC</t>
  </si>
  <si>
    <t>HRDO</t>
  </si>
  <si>
    <t>ROGELIO C. ROSCO - HRMO II</t>
  </si>
  <si>
    <t>LCR</t>
  </si>
  <si>
    <t>MA. GRACE P. RESERVA - MUNICIPAL CIVIL REGISTRAR</t>
  </si>
  <si>
    <t>SUPPLY</t>
  </si>
  <si>
    <t>ALDREN M. UY - SUPPLY OFFICER III</t>
  </si>
  <si>
    <t>BAC</t>
  </si>
  <si>
    <t>AID TO YOUTH</t>
  </si>
  <si>
    <t>ENGR. ROJER P. LINDO - SPORTS COORDINATOR</t>
  </si>
  <si>
    <t>MBO</t>
  </si>
  <si>
    <t>JOCELYN M. JUAB - MUNICIPAL BUDGET OFFICER</t>
  </si>
  <si>
    <t>ACCOUNTING</t>
  </si>
  <si>
    <t>HENNESSY D. MUGA, CPA - MUNICIPAL ACCOUNTANT</t>
  </si>
  <si>
    <t>MTO</t>
  </si>
  <si>
    <t>MARIA LOURDES D. LAMANILAO - MUNICIPAL TREASURER</t>
  </si>
  <si>
    <t>MHO</t>
  </si>
  <si>
    <t>DR. BOB BERNABE P. BATAUSA - MUNICIPAL HEALTH OFFICER</t>
  </si>
  <si>
    <t>MENRO</t>
  </si>
  <si>
    <t>ROMEO D. GERONIMO, JR. - ADMINISTRATIVE OFFICER V</t>
  </si>
  <si>
    <t>ENGINEERING</t>
  </si>
  <si>
    <t>ENGR. ELMER G. TAN - MUNICIPAL ENGINEER</t>
  </si>
  <si>
    <t>WATERWORKS SYSTEM</t>
  </si>
  <si>
    <t>ENGR. RONALDO T. ARCAYOS - MUN. WATERWORKS SUPERINTENDENT</t>
  </si>
  <si>
    <t>MARKET AND SLAUGHTERHOUSE</t>
  </si>
  <si>
    <t>EMMANUEL M. SUACILLO - MARKET SUPERVISOR DESIGNATE</t>
  </si>
  <si>
    <t>1ST SUPPLEMENTAL PROCUREMENT PLAN</t>
  </si>
  <si>
    <t>(SGD) ENGR. WILLIAM R. JAO</t>
  </si>
  <si>
    <t>Page _1_of_17_pages</t>
  </si>
  <si>
    <t>Page _2_of_17_pages</t>
  </si>
  <si>
    <t>(SGD) ENGR. VIRGILIO C. FORTICH</t>
  </si>
  <si>
    <t>Page _3_of_17_pages</t>
  </si>
  <si>
    <t>(SGD) ENGR. NOEL C. MENDAÑA</t>
  </si>
  <si>
    <t>Page _4_of_17_pages</t>
  </si>
  <si>
    <t>(SGD) ROGELIO C. ROSCO</t>
  </si>
  <si>
    <t>Page _5_of_17_pages</t>
  </si>
  <si>
    <t>Hardbounding of documents</t>
  </si>
  <si>
    <t>Purchase of Furniture and Fixtures</t>
  </si>
  <si>
    <t>(SGD) MA. GRACE P. RESERVA</t>
  </si>
  <si>
    <t>Page _6_of_17_pages</t>
  </si>
  <si>
    <t>(SGD) ALDREN M. UY</t>
  </si>
  <si>
    <t>Page _7_of_17_pages</t>
  </si>
  <si>
    <t>BAC CHAIRMAN / MPDC</t>
  </si>
  <si>
    <t>Page _8_of_17_pages</t>
  </si>
  <si>
    <t>(SGD) ENGR. ROJER P. LINDO</t>
  </si>
  <si>
    <t>Page _9_of_17_pages</t>
  </si>
  <si>
    <t>(SGD) JOCELYN M. JUAB</t>
  </si>
  <si>
    <t>Page _10_of_17_pages</t>
  </si>
  <si>
    <t>Add'l. Approp. - Purchase of Furniture and Fixtures</t>
  </si>
  <si>
    <t>(SGD) HENNESSY D. MUGA, CPA</t>
  </si>
  <si>
    <t>Page _11_of_17_pages</t>
  </si>
  <si>
    <t>Furniture and Fixtures</t>
  </si>
  <si>
    <t>(SGD) MARIA LOURDES D. LAMANILAO</t>
  </si>
  <si>
    <t>Page _12_of_17_pages</t>
  </si>
  <si>
    <t>Add'l. Appro. - Purchase of Furniture and Fixtures</t>
  </si>
  <si>
    <t>(SGD) DR. BOB BERNABE P. BATAUSA</t>
  </si>
  <si>
    <t>Page _13_of_17_pages</t>
  </si>
  <si>
    <t>Purchase of 1 unit Laptop Computer</t>
  </si>
  <si>
    <t>(SGD) ROMEO D. GERONIMO, JR.</t>
  </si>
  <si>
    <t>Page _14_of_17_pages</t>
  </si>
  <si>
    <t>(SGD) ENGR. ELMER G. TAN</t>
  </si>
  <si>
    <t>Page _15_of_17_pages</t>
  </si>
  <si>
    <t>Water System @ Malisod, Bug-os-Genonocan</t>
  </si>
  <si>
    <t>(SGD) ENGR. RONALDO T. ARCAYOS</t>
  </si>
  <si>
    <t>Page _16_of_17_pages</t>
  </si>
  <si>
    <t>(SGD) EMMANUEL M. SUACILLO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</si>
</sst>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/>
    <xf numFmtId="4" fontId="1" fillId="0" borderId="0" xfId="0" applyNumberFormat="1" applyFont="1" applyFill="1"/>
    <xf numFmtId="0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5" fillId="0" borderId="1" xfId="0" applyFont="1" applyBorder="1" applyAlignment="1"/>
    <xf numFmtId="4" fontId="5" fillId="0" borderId="0" xfId="0" applyNumberFormat="1" applyFont="1" applyFill="1"/>
    <xf numFmtId="0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4" fontId="5" fillId="0" borderId="3" xfId="0" applyNumberFormat="1" applyFont="1" applyFill="1" applyBorder="1"/>
    <xf numFmtId="0" fontId="5" fillId="0" borderId="3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/>
    <xf numFmtId="0" fontId="6" fillId="0" borderId="7" xfId="0" applyFont="1" applyBorder="1"/>
    <xf numFmtId="0" fontId="5" fillId="0" borderId="8" xfId="0" applyFont="1" applyBorder="1" applyAlignment="1"/>
    <xf numFmtId="4" fontId="5" fillId="0" borderId="1" xfId="0" applyNumberFormat="1" applyFont="1" applyFill="1" applyBorder="1"/>
    <xf numFmtId="0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Fill="1" applyBorder="1"/>
    <xf numFmtId="4" fontId="5" fillId="0" borderId="10" xfId="0" applyNumberFormat="1" applyFont="1" applyFill="1" applyBorder="1"/>
    <xf numFmtId="0" fontId="5" fillId="0" borderId="2" xfId="0" applyNumberFormat="1" applyFont="1" applyBorder="1"/>
    <xf numFmtId="0" fontId="5" fillId="0" borderId="7" xfId="0" applyFont="1" applyBorder="1" applyAlignment="1">
      <alignment horizontal="left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4" fontId="5" fillId="0" borderId="11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Fill="1" applyBorder="1"/>
    <xf numFmtId="0" fontId="5" fillId="0" borderId="8" xfId="0" applyNumberFormat="1" applyFont="1" applyBorder="1"/>
    <xf numFmtId="0" fontId="5" fillId="0" borderId="9" xfId="0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/>
    <xf numFmtId="0" fontId="1" fillId="0" borderId="15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4" fontId="1" fillId="0" borderId="15" xfId="1" applyNumberFormat="1" applyFont="1" applyFill="1" applyBorder="1" applyAlignment="1">
      <alignment horizontal="right"/>
    </xf>
    <xf numFmtId="0" fontId="1" fillId="0" borderId="15" xfId="0" applyNumberFormat="1" applyFont="1" applyBorder="1" applyAlignment="1">
      <alignment horizontal="center"/>
    </xf>
    <xf numFmtId="43" fontId="5" fillId="0" borderId="15" xfId="1" applyFont="1" applyBorder="1"/>
    <xf numFmtId="43" fontId="5" fillId="0" borderId="15" xfId="1" applyFont="1" applyBorder="1" applyAlignment="1">
      <alignment horizontal="center"/>
    </xf>
    <xf numFmtId="4" fontId="7" fillId="0" borderId="15" xfId="1" applyNumberFormat="1" applyFont="1" applyFill="1" applyBorder="1" applyAlignment="1">
      <alignment horizontal="right"/>
    </xf>
    <xf numFmtId="0" fontId="1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43" fontId="5" fillId="0" borderId="15" xfId="1" applyFont="1" applyFill="1" applyBorder="1" applyAlignment="1"/>
    <xf numFmtId="0" fontId="5" fillId="0" borderId="15" xfId="0" applyFont="1" applyBorder="1"/>
    <xf numFmtId="0" fontId="1" fillId="0" borderId="15" xfId="0" applyFont="1" applyBorder="1"/>
    <xf numFmtId="43" fontId="1" fillId="0" borderId="15" xfId="1" applyFont="1" applyBorder="1"/>
    <xf numFmtId="0" fontId="1" fillId="0" borderId="2" xfId="0" applyFont="1" applyBorder="1"/>
    <xf numFmtId="0" fontId="8" fillId="0" borderId="3" xfId="0" applyFont="1" applyBorder="1"/>
    <xf numFmtId="4" fontId="8" fillId="0" borderId="3" xfId="0" applyNumberFormat="1" applyFont="1" applyFill="1" applyBorder="1"/>
    <xf numFmtId="0" fontId="8" fillId="0" borderId="3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Border="1"/>
    <xf numFmtId="0" fontId="8" fillId="0" borderId="7" xfId="0" applyFont="1" applyBorder="1"/>
    <xf numFmtId="0" fontId="1" fillId="0" borderId="12" xfId="0" applyFont="1" applyBorder="1"/>
    <xf numFmtId="4" fontId="8" fillId="0" borderId="0" xfId="0" applyNumberFormat="1" applyFont="1" applyFill="1" applyBorder="1"/>
    <xf numFmtId="0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/>
    <xf numFmtId="0" fontId="9" fillId="0" borderId="0" xfId="0" applyFont="1" applyBorder="1"/>
    <xf numFmtId="4" fontId="9" fillId="0" borderId="0" xfId="0" applyNumberFormat="1" applyFont="1" applyFill="1" applyBorder="1"/>
    <xf numFmtId="0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vertical="top"/>
    </xf>
    <xf numFmtId="0" fontId="1" fillId="0" borderId="8" xfId="0" applyFont="1" applyBorder="1"/>
    <xf numFmtId="0" fontId="1" fillId="0" borderId="1" xfId="0" applyFont="1" applyBorder="1"/>
    <xf numFmtId="4" fontId="1" fillId="0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9" xfId="0" applyFont="1" applyBorder="1"/>
    <xf numFmtId="0" fontId="7" fillId="0" borderId="1" xfId="0" applyFont="1" applyBorder="1" applyAlignment="1"/>
    <xf numFmtId="0" fontId="10" fillId="0" borderId="3" xfId="0" applyFont="1" applyBorder="1" applyAlignment="1"/>
    <xf numFmtId="4" fontId="5" fillId="0" borderId="15" xfId="1" applyNumberFormat="1" applyFont="1" applyFill="1" applyBorder="1" applyAlignment="1">
      <alignment horizontal="right"/>
    </xf>
    <xf numFmtId="0" fontId="11" fillId="0" borderId="3" xfId="0" applyFont="1" applyBorder="1" applyAlignment="1"/>
    <xf numFmtId="0" fontId="12" fillId="0" borderId="3" xfId="0" applyFont="1" applyBorder="1" applyAlignment="1"/>
    <xf numFmtId="4" fontId="1" fillId="0" borderId="0" xfId="0" applyNumberFormat="1" applyFont="1" applyFill="1" applyBorder="1"/>
    <xf numFmtId="0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5" fillId="0" borderId="14" xfId="2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Fill="1"/>
    <xf numFmtId="0" fontId="5" fillId="0" borderId="15" xfId="0" applyFont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2" borderId="15" xfId="0" applyFont="1" applyFill="1" applyBorder="1" applyAlignment="1">
      <alignment horizontal="center"/>
    </xf>
    <xf numFmtId="0" fontId="17" fillId="3" borderId="8" xfId="3" applyNumberFormat="1" applyFont="1" applyFill="1" applyBorder="1" applyAlignment="1" applyProtection="1">
      <alignment vertical="center"/>
    </xf>
    <xf numFmtId="0" fontId="15" fillId="0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7" fillId="3" borderId="4" xfId="3" applyNumberFormat="1" applyFont="1" applyFill="1" applyBorder="1" applyAlignment="1" applyProtection="1">
      <alignment vertical="center"/>
    </xf>
    <xf numFmtId="0" fontId="15" fillId="0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3" fontId="15" fillId="2" borderId="4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0" fontId="20" fillId="2" borderId="4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1" xfId="0" applyFont="1" applyBorder="1"/>
    <xf numFmtId="0" fontId="5" fillId="0" borderId="15" xfId="0" applyFont="1" applyBorder="1" applyAlignment="1">
      <alignment vertical="center" wrapText="1"/>
    </xf>
    <xf numFmtId="0" fontId="8" fillId="0" borderId="9" xfId="0" applyFont="1" applyBorder="1"/>
    <xf numFmtId="4" fontId="8" fillId="0" borderId="1" xfId="0" applyNumberFormat="1" applyFont="1" applyFill="1" applyBorder="1"/>
    <xf numFmtId="0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</cellXfs>
  <cellStyles count="5">
    <cellStyle name="Comma 2" xfId="1"/>
    <cellStyle name="Normal" xfId="0" builtinId="0"/>
    <cellStyle name="Normal 10" xfId="2"/>
    <cellStyle name="Normal_52-05 SUMMARY - budget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Normal="100" zoomScaleSheetLayoutView="85" workbookViewId="0">
      <selection activeCell="P13" sqref="P13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5" ht="12.95" customHeight="1" x14ac:dyDescent="0.25">
      <c r="A1" s="1" t="s">
        <v>0</v>
      </c>
      <c r="K1" s="3"/>
      <c r="L1" s="3"/>
      <c r="M1" s="3"/>
      <c r="N1" s="3"/>
    </row>
    <row r="2" spans="1:15" ht="12.95" customHeight="1" x14ac:dyDescent="0.25">
      <c r="K2" s="3"/>
      <c r="L2" s="3"/>
      <c r="M2" s="3"/>
      <c r="N2" s="3"/>
    </row>
    <row r="3" spans="1:15" ht="12.95" customHeight="1" x14ac:dyDescent="0.25">
      <c r="K3" s="3"/>
      <c r="L3" s="3"/>
      <c r="M3" s="3"/>
      <c r="N3" s="3"/>
    </row>
    <row r="4" spans="1:15" ht="13.5" customHeight="1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4"/>
    </row>
    <row r="5" spans="1:15" ht="15" customHeight="1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5"/>
    </row>
    <row r="6" spans="1:15" ht="12.95" customHeight="1" x14ac:dyDescent="0.25">
      <c r="C6" s="6"/>
      <c r="D6" s="7"/>
      <c r="E6" s="8"/>
      <c r="F6" s="9"/>
    </row>
    <row r="7" spans="1:15" s="14" customFormat="1" ht="12.95" customHeight="1" x14ac:dyDescent="0.2">
      <c r="A7" s="10" t="s">
        <v>2</v>
      </c>
      <c r="B7" s="10"/>
      <c r="C7" s="11"/>
      <c r="D7" s="12"/>
      <c r="E7" s="13"/>
    </row>
    <row r="8" spans="1:15" s="14" customFormat="1" ht="12.95" customHeight="1" x14ac:dyDescent="0.2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128</v>
      </c>
      <c r="L8" s="23"/>
      <c r="M8" s="23"/>
      <c r="N8" s="24"/>
    </row>
    <row r="9" spans="1:15" s="14" customFormat="1" ht="12.95" customHeight="1" x14ac:dyDescent="0.2">
      <c r="A9" s="25" t="s">
        <v>5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5" s="14" customFormat="1" ht="12.75" x14ac:dyDescent="0.2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5" s="14" customFormat="1" ht="28.5" customHeight="1" x14ac:dyDescent="0.2">
      <c r="A11" s="36" t="s">
        <v>11</v>
      </c>
      <c r="B11" s="37" t="s">
        <v>12</v>
      </c>
      <c r="C11" s="38" t="s">
        <v>13</v>
      </c>
      <c r="D11" s="121" t="s">
        <v>14</v>
      </c>
      <c r="E11" s="122"/>
      <c r="F11" s="37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5" s="14" customFormat="1" ht="12.75" x14ac:dyDescent="0.2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5" s="14" customFormat="1" ht="30" customHeight="1" x14ac:dyDescent="0.2">
      <c r="A13" s="47"/>
      <c r="B13" s="48" t="s">
        <v>23</v>
      </c>
      <c r="C13" s="49">
        <v>200000</v>
      </c>
      <c r="D13" s="50"/>
      <c r="E13" s="47"/>
      <c r="F13" s="51">
        <f>H13+J13+L13+N13</f>
        <v>200000</v>
      </c>
      <c r="G13" s="47"/>
      <c r="H13" s="52">
        <v>200000</v>
      </c>
      <c r="I13" s="47"/>
      <c r="J13" s="52">
        <v>0</v>
      </c>
      <c r="K13" s="47"/>
      <c r="L13" s="52"/>
      <c r="M13" s="47"/>
      <c r="N13" s="52"/>
    </row>
    <row r="14" spans="1:15" s="14" customFormat="1" ht="30" customHeight="1" x14ac:dyDescent="0.2">
      <c r="A14" s="47"/>
      <c r="B14" s="48" t="s">
        <v>24</v>
      </c>
      <c r="C14" s="49">
        <v>400000</v>
      </c>
      <c r="D14" s="50"/>
      <c r="E14" s="47"/>
      <c r="F14" s="51">
        <f>H14+J14+L14+N14</f>
        <v>400000</v>
      </c>
      <c r="G14" s="47"/>
      <c r="H14" s="52">
        <v>400000</v>
      </c>
      <c r="I14" s="47"/>
      <c r="J14" s="52"/>
      <c r="K14" s="47"/>
      <c r="L14" s="52">
        <v>0</v>
      </c>
      <c r="M14" s="47"/>
      <c r="N14" s="52"/>
    </row>
    <row r="15" spans="1:15" s="14" customFormat="1" ht="12.95" customHeight="1" x14ac:dyDescent="0.2">
      <c r="A15" s="47"/>
      <c r="B15" s="48"/>
      <c r="C15" s="53"/>
      <c r="D15" s="54"/>
      <c r="E15" s="55"/>
      <c r="F15" s="56">
        <f>C15</f>
        <v>0</v>
      </c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5" s="14" customFormat="1" ht="12.95" customHeight="1" x14ac:dyDescent="0.2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s="14" customFormat="1" ht="12.75" x14ac:dyDescent="0.2">
      <c r="A17" s="55" t="s">
        <v>25</v>
      </c>
      <c r="B17" s="58"/>
      <c r="C17" s="53"/>
      <c r="D17" s="54"/>
      <c r="E17" s="55"/>
      <c r="F17" s="59">
        <f>SUM(F13:F16)</f>
        <v>600000</v>
      </c>
      <c r="G17" s="47"/>
      <c r="H17" s="59">
        <f>SUM(H13:H16)</f>
        <v>600000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114" t="s">
        <v>127</v>
      </c>
      <c r="K22" s="114"/>
      <c r="L22" s="114"/>
      <c r="M22" s="114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35" t="s">
        <v>28</v>
      </c>
      <c r="K23" s="135"/>
      <c r="L23" s="135"/>
      <c r="M23" s="13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</sheetData>
  <sheetProtection password="A51E" sheet="1" objects="1" scenarios="1" selectLockedCells="1" selectUnlockedCells="1"/>
  <mergeCells count="10">
    <mergeCell ref="A4:N4"/>
    <mergeCell ref="A5:N5"/>
    <mergeCell ref="G10:N10"/>
    <mergeCell ref="D11:E11"/>
    <mergeCell ref="G11:H11"/>
    <mergeCell ref="I11:J11"/>
    <mergeCell ref="K11:L11"/>
    <mergeCell ref="M11:N11"/>
    <mergeCell ref="J22:M22"/>
    <mergeCell ref="J23:M23"/>
  </mergeCells>
  <pageMargins left="0.5" right="0.4" top="0.75" bottom="0.75" header="0.3" footer="0.3"/>
  <pageSetup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zoomScaleSheetLayoutView="85" workbookViewId="0">
      <selection activeCell="P18" sqref="P18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147</v>
      </c>
      <c r="L8" s="23"/>
      <c r="M8" s="23"/>
      <c r="N8" s="24"/>
    </row>
    <row r="9" spans="1:14" x14ac:dyDescent="0.25">
      <c r="A9" s="25" t="s">
        <v>59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36" customHeight="1" x14ac:dyDescent="0.25">
      <c r="A13" s="47"/>
      <c r="B13" s="48" t="s">
        <v>148</v>
      </c>
      <c r="C13" s="49"/>
      <c r="D13" s="50"/>
      <c r="E13" s="47"/>
      <c r="F13" s="51">
        <f>H13+J13+L13+N13</f>
        <v>20000</v>
      </c>
      <c r="G13" s="47"/>
      <c r="H13" s="52">
        <v>20000</v>
      </c>
      <c r="I13" s="47"/>
      <c r="J13" s="52">
        <v>0</v>
      </c>
      <c r="K13" s="47"/>
      <c r="L13" s="52"/>
      <c r="M13" s="47"/>
      <c r="N13" s="52"/>
    </row>
    <row r="14" spans="1:14" x14ac:dyDescent="0.25">
      <c r="A14" s="47"/>
      <c r="B14" s="48"/>
      <c r="C14" s="49"/>
      <c r="D14" s="50"/>
      <c r="E14" s="47"/>
      <c r="F14" s="51"/>
      <c r="G14" s="47"/>
      <c r="H14" s="52"/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20000</v>
      </c>
      <c r="G17" s="47"/>
      <c r="H17" s="59">
        <f>SUM(H13:H16)</f>
        <v>20000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83" t="s">
        <v>149</v>
      </c>
      <c r="K22" s="83"/>
      <c r="L22" s="83"/>
      <c r="M22" s="136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15" t="s">
        <v>60</v>
      </c>
      <c r="K23" s="115"/>
      <c r="L23" s="115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  <row r="25" spans="1:14" x14ac:dyDescent="0.25">
      <c r="C25" s="6"/>
      <c r="D25" s="7"/>
      <c r="E25" s="8"/>
      <c r="F25" s="9"/>
    </row>
    <row r="26" spans="1:14" x14ac:dyDescent="0.25">
      <c r="C26" s="6"/>
      <c r="D26" s="7"/>
      <c r="E26" s="8"/>
      <c r="F26" s="9"/>
    </row>
    <row r="27" spans="1:14" x14ac:dyDescent="0.25">
      <c r="C27" s="6"/>
      <c r="D27" s="7"/>
      <c r="E27" s="8"/>
      <c r="F27" s="9"/>
    </row>
    <row r="28" spans="1:14" x14ac:dyDescent="0.25">
      <c r="C28" s="6"/>
      <c r="D28" s="7"/>
      <c r="E28" s="8"/>
      <c r="F28" s="9"/>
    </row>
    <row r="29" spans="1:14" x14ac:dyDescent="0.25">
      <c r="C29" s="6"/>
      <c r="D29" s="7"/>
      <c r="E29" s="8"/>
      <c r="F29" s="9"/>
    </row>
    <row r="30" spans="1:14" x14ac:dyDescent="0.25">
      <c r="K30" s="3"/>
      <c r="L30" s="3"/>
      <c r="M30" s="3"/>
      <c r="N30" s="3"/>
    </row>
    <row r="31" spans="1:14" x14ac:dyDescent="0.25">
      <c r="K31" s="3"/>
      <c r="L31" s="3"/>
      <c r="M31" s="3"/>
      <c r="N31" s="3"/>
    </row>
    <row r="32" spans="1:14" x14ac:dyDescent="0.25">
      <c r="K32" s="3"/>
      <c r="L32" s="3"/>
      <c r="M32" s="3"/>
      <c r="N32" s="3"/>
    </row>
  </sheetData>
  <sheetProtection password="A51E" sheet="1" objects="1" scenarios="1" selectLockedCells="1" selectUnlockedCells="1"/>
  <mergeCells count="9">
    <mergeCell ref="J23:L23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opLeftCell="A7" zoomScaleNormal="100" zoomScaleSheetLayoutView="85" workbookViewId="0">
      <selection activeCell="P15" sqref="P15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150</v>
      </c>
      <c r="L8" s="23"/>
      <c r="M8" s="23"/>
      <c r="N8" s="24"/>
    </row>
    <row r="9" spans="1:14" x14ac:dyDescent="0.25">
      <c r="A9" s="25" t="s">
        <v>61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41.25" customHeight="1" x14ac:dyDescent="0.25">
      <c r="A13" s="47"/>
      <c r="B13" s="48" t="s">
        <v>151</v>
      </c>
      <c r="C13" s="85"/>
      <c r="D13" s="50"/>
      <c r="E13" s="47"/>
      <c r="F13" s="51">
        <f>H13+J13+L13+N13</f>
        <v>55000</v>
      </c>
      <c r="G13" s="47"/>
      <c r="H13" s="52">
        <f>15000+40000</f>
        <v>55000</v>
      </c>
      <c r="I13" s="47"/>
      <c r="J13" s="52"/>
      <c r="K13" s="47"/>
      <c r="L13" s="52"/>
      <c r="M13" s="47"/>
      <c r="N13" s="52"/>
    </row>
    <row r="14" spans="1:14" ht="26.25" x14ac:dyDescent="0.25">
      <c r="A14" s="47"/>
      <c r="B14" s="48" t="s">
        <v>62</v>
      </c>
      <c r="C14" s="85">
        <v>100000</v>
      </c>
      <c r="D14" s="50"/>
      <c r="E14" s="47"/>
      <c r="F14" s="51">
        <f>H14+J14+L14+N14</f>
        <v>100000</v>
      </c>
      <c r="G14" s="47"/>
      <c r="H14" s="52">
        <v>100000</v>
      </c>
      <c r="I14" s="47"/>
      <c r="J14" s="52"/>
      <c r="K14" s="47"/>
      <c r="L14" s="52"/>
      <c r="M14" s="47"/>
      <c r="N14" s="52"/>
    </row>
    <row r="15" spans="1:14" ht="45" customHeight="1" x14ac:dyDescent="0.25">
      <c r="A15" s="47"/>
      <c r="B15" s="48" t="s">
        <v>63</v>
      </c>
      <c r="C15" s="53"/>
      <c r="D15" s="54"/>
      <c r="E15" s="55"/>
      <c r="F15" s="51">
        <f>H15+J15+L15+N15</f>
        <v>65000</v>
      </c>
      <c r="G15" s="47"/>
      <c r="H15" s="52">
        <v>65000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48"/>
      <c r="C16" s="53"/>
      <c r="D16" s="54"/>
      <c r="E16" s="55"/>
      <c r="F16" s="56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47"/>
      <c r="B17" s="57"/>
      <c r="C17" s="49"/>
      <c r="D17" s="54"/>
      <c r="E17" s="55"/>
      <c r="F17" s="51"/>
      <c r="G17" s="47"/>
      <c r="H17" s="52"/>
      <c r="I17" s="47"/>
      <c r="J17" s="52"/>
      <c r="K17" s="47"/>
      <c r="L17" s="52"/>
      <c r="M17" s="47"/>
      <c r="N17" s="52"/>
    </row>
    <row r="18" spans="1:14" x14ac:dyDescent="0.25">
      <c r="A18" s="55" t="s">
        <v>25</v>
      </c>
      <c r="B18" s="58"/>
      <c r="C18" s="53"/>
      <c r="D18" s="54"/>
      <c r="E18" s="55"/>
      <c r="F18" s="59">
        <f>SUM(F13:F17)</f>
        <v>220000</v>
      </c>
      <c r="G18" s="47"/>
      <c r="H18" s="59">
        <f>SUM(H13:H17)</f>
        <v>220000</v>
      </c>
      <c r="I18" s="47"/>
      <c r="J18" s="59">
        <f>SUM(J13:J17)</f>
        <v>0</v>
      </c>
      <c r="K18" s="47"/>
      <c r="L18" s="59">
        <f>SUM(L13:L17)</f>
        <v>0</v>
      </c>
      <c r="M18" s="47"/>
      <c r="N18" s="59">
        <f>SUM(N13:N17)</f>
        <v>0</v>
      </c>
    </row>
    <row r="19" spans="1:14" x14ac:dyDescent="0.25">
      <c r="A19" s="60"/>
      <c r="B19" s="61"/>
      <c r="C19" s="62"/>
      <c r="D19" s="63"/>
      <c r="E19" s="64"/>
      <c r="F19" s="65"/>
      <c r="G19" s="65"/>
      <c r="H19" s="61"/>
      <c r="I19" s="61"/>
      <c r="J19" s="61"/>
      <c r="K19" s="61"/>
      <c r="L19" s="61"/>
      <c r="M19" s="61"/>
      <c r="N19" s="66"/>
    </row>
    <row r="20" spans="1:14" x14ac:dyDescent="0.25">
      <c r="A20" s="67"/>
      <c r="B20" s="65"/>
      <c r="C20" s="68"/>
      <c r="D20" s="69"/>
      <c r="E20" s="70"/>
      <c r="F20" s="65"/>
      <c r="G20" s="65"/>
      <c r="H20" s="65"/>
      <c r="I20" s="65"/>
      <c r="J20" s="65"/>
      <c r="K20" s="65"/>
      <c r="L20" s="65"/>
      <c r="M20" s="65"/>
      <c r="N20" s="71"/>
    </row>
    <row r="21" spans="1:14" x14ac:dyDescent="0.25">
      <c r="A21" s="67"/>
      <c r="B21" s="72" t="s">
        <v>26</v>
      </c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2"/>
      <c r="I22" s="65"/>
      <c r="J22" s="65"/>
      <c r="K22" s="65"/>
      <c r="L22" s="65"/>
      <c r="M22" s="65"/>
      <c r="N22" s="71"/>
    </row>
    <row r="23" spans="1:14" x14ac:dyDescent="0.25">
      <c r="A23" s="67"/>
      <c r="B23" s="72"/>
      <c r="C23" s="73"/>
      <c r="D23" s="74"/>
      <c r="E23" s="75"/>
      <c r="F23" s="72"/>
      <c r="G23" s="72"/>
      <c r="H23" s="76" t="s">
        <v>27</v>
      </c>
      <c r="I23" s="65"/>
      <c r="J23" s="83" t="s">
        <v>152</v>
      </c>
      <c r="K23" s="83"/>
      <c r="L23" s="83"/>
      <c r="M23" s="136"/>
      <c r="N23" s="138"/>
    </row>
    <row r="24" spans="1:14" x14ac:dyDescent="0.25">
      <c r="A24" s="67"/>
      <c r="B24" s="65"/>
      <c r="C24" s="68"/>
      <c r="D24" s="69"/>
      <c r="E24" s="70"/>
      <c r="F24" s="65"/>
      <c r="G24" s="65"/>
      <c r="H24" s="65"/>
      <c r="I24" s="65"/>
      <c r="J24" s="86" t="s">
        <v>64</v>
      </c>
      <c r="K24" s="87"/>
      <c r="L24" s="87"/>
      <c r="M24" s="65"/>
      <c r="N24" s="71"/>
    </row>
    <row r="25" spans="1:14" x14ac:dyDescent="0.25">
      <c r="A25" s="77"/>
      <c r="B25" s="78"/>
      <c r="C25" s="79"/>
      <c r="D25" s="80"/>
      <c r="E25" s="81"/>
      <c r="F25" s="78"/>
      <c r="G25" s="78"/>
      <c r="H25" s="78"/>
      <c r="I25" s="78"/>
      <c r="J25" s="78"/>
      <c r="K25" s="78"/>
      <c r="L25" s="78"/>
      <c r="M25" s="78"/>
      <c r="N25" s="82"/>
    </row>
    <row r="26" spans="1:14" x14ac:dyDescent="0.25">
      <c r="K26" s="3"/>
      <c r="L26" s="3"/>
      <c r="M26" s="3"/>
      <c r="N26" s="3"/>
    </row>
  </sheetData>
  <sheetProtection password="A51E" sheet="1" objects="1" scenarios="1" selectLockedCells="1" selectUnlockedCells="1"/>
  <mergeCells count="8"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zoomScaleSheetLayoutView="85" workbookViewId="0">
      <selection activeCell="Q14" sqref="Q14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153</v>
      </c>
      <c r="L8" s="23"/>
      <c r="M8" s="23"/>
      <c r="N8" s="24"/>
    </row>
    <row r="9" spans="1:14" x14ac:dyDescent="0.25">
      <c r="A9" s="25" t="s">
        <v>65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39" x14ac:dyDescent="0.25">
      <c r="A13" s="47"/>
      <c r="B13" s="48" t="s">
        <v>66</v>
      </c>
      <c r="C13" s="85"/>
      <c r="D13" s="50"/>
      <c r="E13" s="47"/>
      <c r="F13" s="51">
        <f>H13+J13+L13+N13</f>
        <v>300000</v>
      </c>
      <c r="G13" s="47"/>
      <c r="H13" s="52">
        <v>300000</v>
      </c>
      <c r="I13" s="47"/>
      <c r="J13" s="52"/>
      <c r="K13" s="47"/>
      <c r="L13" s="52"/>
      <c r="M13" s="47"/>
      <c r="N13" s="52"/>
    </row>
    <row r="14" spans="1:14" ht="26.25" x14ac:dyDescent="0.25">
      <c r="A14" s="47"/>
      <c r="B14" s="48" t="s">
        <v>67</v>
      </c>
      <c r="C14" s="85"/>
      <c r="D14" s="50"/>
      <c r="E14" s="47"/>
      <c r="F14" s="51">
        <f>H14+J14+L14+N14</f>
        <v>100000</v>
      </c>
      <c r="G14" s="47"/>
      <c r="H14" s="52">
        <v>100000</v>
      </c>
      <c r="I14" s="47"/>
      <c r="J14" s="52"/>
      <c r="K14" s="47"/>
      <c r="L14" s="52"/>
      <c r="M14" s="47"/>
      <c r="N14" s="52"/>
    </row>
    <row r="15" spans="1:14" ht="26.25" x14ac:dyDescent="0.25">
      <c r="A15" s="47"/>
      <c r="B15" s="48" t="s">
        <v>68</v>
      </c>
      <c r="C15" s="53"/>
      <c r="D15" s="54"/>
      <c r="E15" s="55"/>
      <c r="F15" s="51">
        <f>H15+J15+L15+N15</f>
        <v>40000</v>
      </c>
      <c r="G15" s="47"/>
      <c r="H15" s="52">
        <v>40000</v>
      </c>
      <c r="I15" s="47"/>
      <c r="J15" s="52"/>
      <c r="K15" s="47"/>
      <c r="L15" s="52"/>
      <c r="M15" s="47"/>
      <c r="N15" s="52"/>
    </row>
    <row r="16" spans="1:14" ht="26.25" x14ac:dyDescent="0.25">
      <c r="A16" s="47"/>
      <c r="B16" s="48" t="s">
        <v>154</v>
      </c>
      <c r="C16" s="53"/>
      <c r="D16" s="54"/>
      <c r="E16" s="55"/>
      <c r="F16" s="51">
        <f>H16+J16+L16+N16</f>
        <v>100000</v>
      </c>
      <c r="G16" s="47"/>
      <c r="H16" s="52">
        <v>100000</v>
      </c>
      <c r="I16" s="47"/>
      <c r="J16" s="52"/>
      <c r="K16" s="47"/>
      <c r="L16" s="52"/>
      <c r="M16" s="47"/>
      <c r="N16" s="52"/>
    </row>
    <row r="17" spans="1:14" x14ac:dyDescent="0.25">
      <c r="A17" s="47"/>
      <c r="B17" s="57"/>
      <c r="C17" s="49"/>
      <c r="D17" s="54"/>
      <c r="E17" s="55"/>
      <c r="F17" s="51"/>
      <c r="G17" s="47"/>
      <c r="H17" s="52"/>
      <c r="I17" s="47"/>
      <c r="J17" s="52"/>
      <c r="K17" s="47"/>
      <c r="L17" s="52"/>
      <c r="M17" s="47"/>
      <c r="N17" s="52"/>
    </row>
    <row r="18" spans="1:14" x14ac:dyDescent="0.25">
      <c r="A18" s="55" t="s">
        <v>25</v>
      </c>
      <c r="B18" s="58"/>
      <c r="C18" s="53"/>
      <c r="D18" s="54"/>
      <c r="E18" s="55"/>
      <c r="F18" s="59">
        <f>SUM(F13:F17)</f>
        <v>540000</v>
      </c>
      <c r="G18" s="47"/>
      <c r="H18" s="59">
        <f>SUM(H13:H17)</f>
        <v>540000</v>
      </c>
      <c r="I18" s="47"/>
      <c r="J18" s="59">
        <f>SUM(J13:J17)</f>
        <v>0</v>
      </c>
      <c r="K18" s="47"/>
      <c r="L18" s="59">
        <f>SUM(L13:L17)</f>
        <v>0</v>
      </c>
      <c r="M18" s="47"/>
      <c r="N18" s="59">
        <f>SUM(N13:N17)</f>
        <v>0</v>
      </c>
    </row>
    <row r="19" spans="1:14" x14ac:dyDescent="0.25">
      <c r="A19" s="60"/>
      <c r="B19" s="61"/>
      <c r="C19" s="62"/>
      <c r="D19" s="63"/>
      <c r="E19" s="64"/>
      <c r="F19" s="65"/>
      <c r="G19" s="65"/>
      <c r="H19" s="61"/>
      <c r="I19" s="61"/>
      <c r="J19" s="61"/>
      <c r="K19" s="61"/>
      <c r="L19" s="61"/>
      <c r="M19" s="61"/>
      <c r="N19" s="66"/>
    </row>
    <row r="20" spans="1:14" x14ac:dyDescent="0.25">
      <c r="A20" s="67"/>
      <c r="B20" s="65"/>
      <c r="C20" s="68"/>
      <c r="D20" s="69"/>
      <c r="E20" s="70"/>
      <c r="F20" s="65"/>
      <c r="G20" s="65"/>
      <c r="H20" s="65"/>
      <c r="I20" s="65"/>
      <c r="J20" s="65"/>
      <c r="K20" s="65"/>
      <c r="L20" s="65"/>
      <c r="M20" s="65"/>
      <c r="N20" s="71"/>
    </row>
    <row r="21" spans="1:14" x14ac:dyDescent="0.25">
      <c r="A21" s="67"/>
      <c r="B21" s="72" t="s">
        <v>26</v>
      </c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2"/>
      <c r="I22" s="65"/>
      <c r="J22" s="65"/>
      <c r="K22" s="65"/>
      <c r="L22" s="65"/>
      <c r="M22" s="65"/>
      <c r="N22" s="71"/>
    </row>
    <row r="23" spans="1:14" x14ac:dyDescent="0.25">
      <c r="A23" s="67"/>
      <c r="B23" s="72"/>
      <c r="C23" s="73"/>
      <c r="D23" s="74"/>
      <c r="E23" s="75"/>
      <c r="F23" s="72"/>
      <c r="G23" s="72"/>
      <c r="H23" s="76" t="s">
        <v>27</v>
      </c>
      <c r="I23" s="65"/>
      <c r="J23" s="83" t="s">
        <v>155</v>
      </c>
      <c r="K23" s="83"/>
      <c r="L23" s="83"/>
      <c r="M23" s="136"/>
      <c r="N23" s="138"/>
    </row>
    <row r="24" spans="1:14" x14ac:dyDescent="0.25">
      <c r="A24" s="67"/>
      <c r="B24" s="65"/>
      <c r="C24" s="68"/>
      <c r="D24" s="69"/>
      <c r="E24" s="70"/>
      <c r="F24" s="65"/>
      <c r="G24" s="65"/>
      <c r="H24" s="65"/>
      <c r="I24" s="65"/>
      <c r="J24" s="84" t="s">
        <v>69</v>
      </c>
      <c r="K24" s="87"/>
      <c r="L24" s="87"/>
      <c r="M24" s="65"/>
      <c r="N24" s="71"/>
    </row>
    <row r="25" spans="1:14" x14ac:dyDescent="0.25">
      <c r="A25" s="9"/>
      <c r="B25" s="9"/>
      <c r="C25" s="88"/>
      <c r="D25" s="89"/>
      <c r="E25" s="90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88"/>
      <c r="D26" s="89"/>
      <c r="E26" s="90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88"/>
      <c r="D27" s="89"/>
      <c r="E27" s="90"/>
      <c r="F27" s="9"/>
      <c r="G27" s="9"/>
      <c r="H27" s="9"/>
      <c r="I27" s="9"/>
      <c r="J27" s="9"/>
      <c r="K27" s="9"/>
      <c r="L27" s="9"/>
      <c r="M27" s="9"/>
      <c r="N27" s="9"/>
    </row>
  </sheetData>
  <sheetProtection password="A51E" sheet="1" objects="1" scenarios="1" selectLockedCells="1" selectUnlockedCells="1"/>
  <mergeCells count="8"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Normal="100" zoomScaleSheetLayoutView="85" workbookViewId="0">
      <selection activeCell="P15" sqref="P15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156</v>
      </c>
      <c r="L8" s="23"/>
      <c r="M8" s="23"/>
      <c r="N8" s="24"/>
    </row>
    <row r="9" spans="1:14" x14ac:dyDescent="0.25">
      <c r="A9" s="25" t="s">
        <v>70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43.5" customHeight="1" x14ac:dyDescent="0.25">
      <c r="A13" s="47"/>
      <c r="B13" s="48" t="s">
        <v>71</v>
      </c>
      <c r="C13" s="49">
        <v>50000</v>
      </c>
      <c r="D13" s="50"/>
      <c r="E13" s="47"/>
      <c r="F13" s="51">
        <f>H13+J13+L13+N13</f>
        <v>50000</v>
      </c>
      <c r="G13" s="47"/>
      <c r="H13" s="52">
        <v>50000</v>
      </c>
      <c r="I13" s="47"/>
      <c r="J13" s="52"/>
      <c r="K13" s="47"/>
      <c r="L13" s="52"/>
      <c r="M13" s="47"/>
      <c r="N13" s="52"/>
    </row>
    <row r="14" spans="1:14" ht="26.25" x14ac:dyDescent="0.25">
      <c r="A14" s="47"/>
      <c r="B14" s="48" t="s">
        <v>157</v>
      </c>
      <c r="C14" s="49"/>
      <c r="D14" s="50"/>
      <c r="E14" s="47"/>
      <c r="F14" s="51">
        <f>H14+J14+L14+N14</f>
        <v>45000</v>
      </c>
      <c r="G14" s="47"/>
      <c r="H14" s="52">
        <v>45000</v>
      </c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/>
      <c r="I15" s="47"/>
      <c r="J15" s="52"/>
      <c r="K15" s="47"/>
      <c r="L15" s="52"/>
      <c r="M15" s="47"/>
      <c r="N15" s="52"/>
    </row>
    <row r="16" spans="1:14" x14ac:dyDescent="0.25">
      <c r="A16" s="47"/>
      <c r="B16" s="48"/>
      <c r="C16" s="53"/>
      <c r="D16" s="54"/>
      <c r="E16" s="55"/>
      <c r="F16" s="56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47"/>
      <c r="B17" s="57"/>
      <c r="C17" s="49"/>
      <c r="D17" s="54"/>
      <c r="E17" s="55"/>
      <c r="F17" s="51"/>
      <c r="G17" s="47"/>
      <c r="H17" s="52"/>
      <c r="I17" s="47"/>
      <c r="J17" s="52"/>
      <c r="K17" s="47"/>
      <c r="L17" s="52"/>
      <c r="M17" s="47"/>
      <c r="N17" s="52"/>
    </row>
    <row r="18" spans="1:14" x14ac:dyDescent="0.25">
      <c r="A18" s="55" t="s">
        <v>25</v>
      </c>
      <c r="B18" s="58"/>
      <c r="C18" s="53"/>
      <c r="D18" s="54"/>
      <c r="E18" s="55"/>
      <c r="F18" s="59">
        <f>SUM(F13:F17)</f>
        <v>95000</v>
      </c>
      <c r="G18" s="47"/>
      <c r="H18" s="59">
        <f>SUM(H13:H17)</f>
        <v>95000</v>
      </c>
      <c r="I18" s="47"/>
      <c r="J18" s="59">
        <f>SUM(J13:J17)</f>
        <v>0</v>
      </c>
      <c r="K18" s="47"/>
      <c r="L18" s="59">
        <f>SUM(L13:L17)</f>
        <v>0</v>
      </c>
      <c r="M18" s="47"/>
      <c r="N18" s="59">
        <f>SUM(N13:N17)</f>
        <v>0</v>
      </c>
    </row>
    <row r="19" spans="1:14" x14ac:dyDescent="0.25">
      <c r="A19" s="60"/>
      <c r="B19" s="61"/>
      <c r="C19" s="62"/>
      <c r="D19" s="63"/>
      <c r="E19" s="64"/>
      <c r="F19" s="65"/>
      <c r="G19" s="65"/>
      <c r="H19" s="61"/>
      <c r="I19" s="61"/>
      <c r="J19" s="61"/>
      <c r="K19" s="61"/>
      <c r="L19" s="61"/>
      <c r="M19" s="61"/>
      <c r="N19" s="66"/>
    </row>
    <row r="20" spans="1:14" x14ac:dyDescent="0.25">
      <c r="A20" s="67"/>
      <c r="B20" s="65"/>
      <c r="C20" s="68"/>
      <c r="D20" s="69"/>
      <c r="E20" s="70"/>
      <c r="F20" s="65"/>
      <c r="G20" s="65"/>
      <c r="H20" s="65"/>
      <c r="I20" s="65"/>
      <c r="J20" s="65"/>
      <c r="K20" s="65"/>
      <c r="L20" s="65"/>
      <c r="M20" s="65"/>
      <c r="N20" s="71"/>
    </row>
    <row r="21" spans="1:14" x14ac:dyDescent="0.25">
      <c r="A21" s="67"/>
      <c r="B21" s="72" t="s">
        <v>26</v>
      </c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2"/>
      <c r="I22" s="65"/>
      <c r="J22" s="65"/>
      <c r="K22" s="65"/>
      <c r="L22" s="65"/>
      <c r="M22" s="65"/>
      <c r="N22" s="71"/>
    </row>
    <row r="23" spans="1:14" x14ac:dyDescent="0.25">
      <c r="A23" s="67"/>
      <c r="B23" s="72"/>
      <c r="C23" s="73"/>
      <c r="D23" s="74"/>
      <c r="E23" s="75"/>
      <c r="F23" s="72"/>
      <c r="G23" s="72"/>
      <c r="H23" s="76" t="s">
        <v>27</v>
      </c>
      <c r="I23" s="65"/>
      <c r="J23" s="83" t="s">
        <v>158</v>
      </c>
      <c r="K23" s="83"/>
      <c r="L23" s="83"/>
      <c r="M23" s="136"/>
      <c r="N23" s="71"/>
    </row>
    <row r="24" spans="1:14" x14ac:dyDescent="0.25">
      <c r="A24" s="67"/>
      <c r="B24" s="65"/>
      <c r="C24" s="68"/>
      <c r="D24" s="69"/>
      <c r="E24" s="70"/>
      <c r="F24" s="65"/>
      <c r="G24" s="65"/>
      <c r="H24" s="65"/>
      <c r="I24" s="65"/>
      <c r="J24" s="84" t="s">
        <v>72</v>
      </c>
      <c r="K24" s="84"/>
      <c r="L24" s="87"/>
      <c r="M24" s="65"/>
      <c r="N24" s="71"/>
    </row>
    <row r="25" spans="1:14" x14ac:dyDescent="0.25">
      <c r="A25" s="77"/>
      <c r="B25" s="78"/>
      <c r="C25" s="79"/>
      <c r="D25" s="80"/>
      <c r="E25" s="81"/>
      <c r="F25" s="78"/>
      <c r="G25" s="78"/>
      <c r="H25" s="78"/>
      <c r="I25" s="78"/>
      <c r="J25" s="78"/>
      <c r="K25" s="78"/>
      <c r="L25" s="78"/>
      <c r="M25" s="78"/>
      <c r="N25" s="82"/>
    </row>
    <row r="26" spans="1:14" x14ac:dyDescent="0.25">
      <c r="A26" s="9"/>
      <c r="B26" s="9"/>
      <c r="C26" s="88"/>
      <c r="D26" s="89"/>
      <c r="E26" s="90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88"/>
      <c r="D27" s="89"/>
      <c r="E27" s="90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B28" s="9"/>
      <c r="C28" s="88"/>
      <c r="D28" s="89"/>
      <c r="E28" s="90"/>
      <c r="F28" s="9"/>
      <c r="G28" s="9"/>
      <c r="H28" s="9"/>
      <c r="I28" s="9"/>
      <c r="J28" s="9"/>
      <c r="K28" s="9"/>
      <c r="L28" s="9"/>
      <c r="M28" s="9"/>
      <c r="N28" s="9"/>
    </row>
  </sheetData>
  <sheetProtection password="A51E" sheet="1" objects="1" scenarios="1" selectLockedCells="1" selectUnlockedCells="1"/>
  <mergeCells count="8"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zoomScaleSheetLayoutView="85" workbookViewId="0">
      <selection activeCell="Q13" sqref="Q13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ht="8.25" customHeight="1" x14ac:dyDescent="0.25">
      <c r="K2" s="3"/>
      <c r="L2" s="3"/>
      <c r="M2" s="3"/>
      <c r="N2" s="3"/>
    </row>
    <row r="3" spans="1:14" x14ac:dyDescent="0.25">
      <c r="A3" s="116" t="s">
        <v>126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A5" s="10" t="s">
        <v>2</v>
      </c>
      <c r="B5" s="10"/>
      <c r="C5" s="11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15" t="s">
        <v>3</v>
      </c>
      <c r="B6" s="16"/>
      <c r="C6" s="17"/>
      <c r="D6" s="18"/>
      <c r="E6" s="19"/>
      <c r="F6" s="20" t="s">
        <v>4</v>
      </c>
      <c r="G6" s="21"/>
      <c r="H6" s="21"/>
      <c r="I6" s="21"/>
      <c r="J6" s="22"/>
      <c r="K6" s="23" t="s">
        <v>159</v>
      </c>
      <c r="L6" s="23"/>
      <c r="M6" s="23"/>
      <c r="N6" s="24"/>
    </row>
    <row r="7" spans="1:14" x14ac:dyDescent="0.25">
      <c r="A7" s="25" t="s">
        <v>73</v>
      </c>
      <c r="B7" s="10"/>
      <c r="C7" s="26"/>
      <c r="D7" s="27"/>
      <c r="E7" s="28"/>
      <c r="F7" s="29" t="s">
        <v>6</v>
      </c>
      <c r="G7" s="29" t="s">
        <v>7</v>
      </c>
      <c r="H7" s="30"/>
      <c r="I7" s="20" t="s">
        <v>8</v>
      </c>
      <c r="J7" s="22"/>
      <c r="K7" s="31" t="s">
        <v>9</v>
      </c>
      <c r="L7" s="31"/>
      <c r="M7" s="31"/>
      <c r="N7" s="30"/>
    </row>
    <row r="8" spans="1:14" x14ac:dyDescent="0.25">
      <c r="A8" s="32"/>
      <c r="B8" s="15"/>
      <c r="C8" s="33"/>
      <c r="D8" s="34"/>
      <c r="E8" s="35"/>
      <c r="F8" s="15"/>
      <c r="G8" s="118" t="s">
        <v>10</v>
      </c>
      <c r="H8" s="119"/>
      <c r="I8" s="119"/>
      <c r="J8" s="119"/>
      <c r="K8" s="119"/>
      <c r="L8" s="119"/>
      <c r="M8" s="119"/>
      <c r="N8" s="120"/>
    </row>
    <row r="9" spans="1:14" ht="26.25" x14ac:dyDescent="0.25">
      <c r="A9" s="36" t="s">
        <v>11</v>
      </c>
      <c r="B9" s="39" t="s">
        <v>12</v>
      </c>
      <c r="C9" s="38" t="s">
        <v>13</v>
      </c>
      <c r="D9" s="121" t="s">
        <v>14</v>
      </c>
      <c r="E9" s="122"/>
      <c r="F9" s="39" t="s">
        <v>15</v>
      </c>
      <c r="G9" s="118" t="s">
        <v>16</v>
      </c>
      <c r="H9" s="120"/>
      <c r="I9" s="118" t="s">
        <v>17</v>
      </c>
      <c r="J9" s="120"/>
      <c r="K9" s="118" t="s">
        <v>18</v>
      </c>
      <c r="L9" s="120"/>
      <c r="M9" s="118" t="s">
        <v>19</v>
      </c>
      <c r="N9" s="120"/>
    </row>
    <row r="10" spans="1:14" x14ac:dyDescent="0.25">
      <c r="A10" s="40"/>
      <c r="B10" s="29"/>
      <c r="C10" s="41"/>
      <c r="D10" s="42"/>
      <c r="E10" s="43"/>
      <c r="F10" s="29"/>
      <c r="G10" s="44" t="s">
        <v>20</v>
      </c>
      <c r="H10" s="45" t="s">
        <v>21</v>
      </c>
      <c r="I10" s="45" t="s">
        <v>20</v>
      </c>
      <c r="J10" s="45" t="s">
        <v>22</v>
      </c>
      <c r="K10" s="44" t="s">
        <v>20</v>
      </c>
      <c r="L10" s="46" t="s">
        <v>22</v>
      </c>
      <c r="M10" s="44" t="s">
        <v>20</v>
      </c>
      <c r="N10" s="44" t="s">
        <v>21</v>
      </c>
    </row>
    <row r="11" spans="1:14" ht="45" customHeight="1" x14ac:dyDescent="0.25">
      <c r="A11" s="47"/>
      <c r="B11" s="48" t="s">
        <v>74</v>
      </c>
      <c r="C11" s="49"/>
      <c r="D11" s="50"/>
      <c r="E11" s="47"/>
      <c r="F11" s="51">
        <f>H11+J11+L11+N11</f>
        <v>150000</v>
      </c>
      <c r="G11" s="47"/>
      <c r="H11" s="52">
        <v>150000</v>
      </c>
      <c r="I11" s="47"/>
      <c r="J11" s="52"/>
      <c r="K11" s="47"/>
      <c r="L11" s="52"/>
      <c r="M11" s="47"/>
      <c r="N11" s="52"/>
    </row>
    <row r="12" spans="1:14" ht="45" customHeight="1" x14ac:dyDescent="0.25">
      <c r="A12" s="47"/>
      <c r="B12" s="48" t="s">
        <v>75</v>
      </c>
      <c r="C12" s="53"/>
      <c r="D12" s="54"/>
      <c r="E12" s="55"/>
      <c r="F12" s="51">
        <f t="shared" ref="F12:F18" si="0">H12+J12+L12+N12</f>
        <v>440000</v>
      </c>
      <c r="G12" s="47"/>
      <c r="H12" s="52">
        <v>440000</v>
      </c>
      <c r="I12" s="47"/>
      <c r="J12" s="52"/>
      <c r="K12" s="47"/>
      <c r="L12" s="52"/>
      <c r="M12" s="47"/>
      <c r="N12" s="52"/>
    </row>
    <row r="13" spans="1:14" ht="33" customHeight="1" x14ac:dyDescent="0.25">
      <c r="A13" s="47"/>
      <c r="B13" s="91" t="s">
        <v>76</v>
      </c>
      <c r="C13" s="53"/>
      <c r="D13" s="54"/>
      <c r="E13" s="55"/>
      <c r="F13" s="51">
        <f t="shared" si="0"/>
        <v>1100000</v>
      </c>
      <c r="G13" s="47"/>
      <c r="H13" s="52">
        <v>1100000</v>
      </c>
      <c r="I13" s="47"/>
      <c r="J13" s="52"/>
      <c r="K13" s="47"/>
      <c r="L13" s="52"/>
      <c r="M13" s="47"/>
      <c r="N13" s="52"/>
    </row>
    <row r="14" spans="1:14" ht="33.75" customHeight="1" x14ac:dyDescent="0.25">
      <c r="A14" s="47"/>
      <c r="B14" s="91" t="s">
        <v>77</v>
      </c>
      <c r="C14" s="53"/>
      <c r="D14" s="54"/>
      <c r="E14" s="55"/>
      <c r="F14" s="51">
        <f t="shared" si="0"/>
        <v>300000</v>
      </c>
      <c r="G14" s="47"/>
      <c r="H14" s="52">
        <v>300000</v>
      </c>
      <c r="I14" s="47"/>
      <c r="J14" s="52"/>
      <c r="K14" s="47"/>
      <c r="L14" s="52"/>
      <c r="M14" s="47"/>
      <c r="N14" s="52"/>
    </row>
    <row r="15" spans="1:14" ht="20.25" customHeight="1" x14ac:dyDescent="0.25">
      <c r="A15" s="47"/>
      <c r="B15" s="91" t="s">
        <v>78</v>
      </c>
      <c r="C15" s="53"/>
      <c r="D15" s="54"/>
      <c r="E15" s="55"/>
      <c r="F15" s="51">
        <f t="shared" si="0"/>
        <v>800000</v>
      </c>
      <c r="G15" s="47"/>
      <c r="H15" s="52">
        <v>800000</v>
      </c>
      <c r="I15" s="47"/>
      <c r="J15" s="52"/>
      <c r="K15" s="47"/>
      <c r="L15" s="52"/>
      <c r="M15" s="47"/>
      <c r="N15" s="52"/>
    </row>
    <row r="16" spans="1:14" ht="44.25" customHeight="1" x14ac:dyDescent="0.25">
      <c r="A16" s="47"/>
      <c r="B16" s="91" t="s">
        <v>79</v>
      </c>
      <c r="C16" s="53"/>
      <c r="D16" s="54"/>
      <c r="E16" s="55"/>
      <c r="F16" s="51">
        <f t="shared" si="0"/>
        <v>30000</v>
      </c>
      <c r="G16" s="47"/>
      <c r="H16" s="52">
        <v>30000</v>
      </c>
      <c r="I16" s="47"/>
      <c r="J16" s="52"/>
      <c r="K16" s="47"/>
      <c r="L16" s="52"/>
      <c r="M16" s="47"/>
      <c r="N16" s="52"/>
    </row>
    <row r="17" spans="1:14" ht="31.5" customHeight="1" x14ac:dyDescent="0.25">
      <c r="A17" s="47"/>
      <c r="B17" s="91" t="s">
        <v>80</v>
      </c>
      <c r="C17" s="53"/>
      <c r="D17" s="54"/>
      <c r="E17" s="55"/>
      <c r="F17" s="51">
        <f t="shared" si="0"/>
        <v>20000</v>
      </c>
      <c r="G17" s="47"/>
      <c r="H17" s="52">
        <v>20000</v>
      </c>
      <c r="I17" s="47"/>
      <c r="J17" s="52"/>
      <c r="K17" s="47"/>
      <c r="L17" s="52"/>
      <c r="M17" s="47"/>
      <c r="N17" s="52"/>
    </row>
    <row r="18" spans="1:14" ht="31.5" customHeight="1" x14ac:dyDescent="0.25">
      <c r="A18" s="47"/>
      <c r="B18" s="91" t="s">
        <v>81</v>
      </c>
      <c r="C18" s="53"/>
      <c r="D18" s="54"/>
      <c r="E18" s="55"/>
      <c r="F18" s="51">
        <f t="shared" si="0"/>
        <v>800000</v>
      </c>
      <c r="G18" s="47"/>
      <c r="H18" s="52">
        <v>800000</v>
      </c>
      <c r="I18" s="47"/>
      <c r="J18" s="52"/>
      <c r="K18" s="47"/>
      <c r="L18" s="52"/>
      <c r="M18" s="47"/>
      <c r="N18" s="52"/>
    </row>
    <row r="19" spans="1:14" x14ac:dyDescent="0.25">
      <c r="A19" s="55" t="s">
        <v>25</v>
      </c>
      <c r="B19" s="58"/>
      <c r="C19" s="53"/>
      <c r="D19" s="54"/>
      <c r="E19" s="55"/>
      <c r="F19" s="59">
        <f>SUM(F11:F18)</f>
        <v>3640000</v>
      </c>
      <c r="G19" s="59">
        <f>SUM(G11:G18)</f>
        <v>0</v>
      </c>
      <c r="H19" s="59">
        <f>SUM(H11:H18)</f>
        <v>3640000</v>
      </c>
      <c r="I19" s="59">
        <f>SUM(I11:I18)</f>
        <v>0</v>
      </c>
      <c r="J19" s="59">
        <f>SUM(J11:J13)</f>
        <v>0</v>
      </c>
      <c r="K19" s="59">
        <f>SUM(K11:K13)</f>
        <v>0</v>
      </c>
      <c r="L19" s="59">
        <f>SUM(L11:L13)</f>
        <v>0</v>
      </c>
      <c r="M19" s="59">
        <f>SUM(M11:M13)</f>
        <v>0</v>
      </c>
      <c r="N19" s="59">
        <f>SUM(N11:N13)</f>
        <v>0</v>
      </c>
    </row>
    <row r="20" spans="1:14" ht="4.5" customHeight="1" x14ac:dyDescent="0.25">
      <c r="A20" s="60"/>
      <c r="B20" s="61"/>
      <c r="C20" s="62"/>
      <c r="D20" s="63"/>
      <c r="E20" s="64"/>
      <c r="F20" s="65"/>
      <c r="G20" s="65"/>
      <c r="H20" s="61"/>
      <c r="I20" s="61"/>
      <c r="J20" s="61"/>
      <c r="K20" s="61"/>
      <c r="L20" s="61"/>
      <c r="M20" s="61"/>
      <c r="N20" s="66"/>
    </row>
    <row r="21" spans="1:14" x14ac:dyDescent="0.25">
      <c r="A21" s="67"/>
      <c r="B21" s="72" t="s">
        <v>26</v>
      </c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ht="5.25" customHeight="1" x14ac:dyDescent="0.25">
      <c r="A22" s="67"/>
      <c r="B22" s="72"/>
      <c r="C22" s="73"/>
      <c r="D22" s="74"/>
      <c r="E22" s="75"/>
      <c r="F22" s="72"/>
      <c r="G22" s="72"/>
      <c r="H22" s="72"/>
      <c r="I22" s="65"/>
      <c r="J22" s="65"/>
      <c r="K22" s="65"/>
      <c r="L22" s="65"/>
      <c r="M22" s="65"/>
      <c r="N22" s="71"/>
    </row>
    <row r="23" spans="1:14" x14ac:dyDescent="0.25">
      <c r="A23" s="67"/>
      <c r="B23" s="72"/>
      <c r="C23" s="73"/>
      <c r="D23" s="74"/>
      <c r="E23" s="75"/>
      <c r="F23" s="72"/>
      <c r="G23" s="72"/>
      <c r="H23" s="76" t="s">
        <v>27</v>
      </c>
      <c r="I23" s="65"/>
      <c r="J23" s="83" t="s">
        <v>160</v>
      </c>
      <c r="K23" s="83"/>
      <c r="L23" s="83"/>
      <c r="M23" s="136"/>
      <c r="N23" s="71"/>
    </row>
    <row r="24" spans="1:14" x14ac:dyDescent="0.25">
      <c r="A24" s="67"/>
      <c r="B24" s="65"/>
      <c r="C24" s="68"/>
      <c r="D24" s="69"/>
      <c r="E24" s="70"/>
      <c r="F24" s="65"/>
      <c r="G24" s="65"/>
      <c r="H24" s="65"/>
      <c r="I24" s="65"/>
      <c r="J24" s="115" t="s">
        <v>82</v>
      </c>
      <c r="K24" s="115"/>
      <c r="L24" s="115"/>
      <c r="M24" s="65"/>
      <c r="N24" s="71"/>
    </row>
    <row r="25" spans="1:14" ht="5.25" customHeight="1" x14ac:dyDescent="0.25">
      <c r="A25" s="67"/>
      <c r="B25" s="65"/>
      <c r="C25" s="68"/>
      <c r="D25" s="69"/>
      <c r="E25" s="70"/>
      <c r="F25" s="65"/>
      <c r="G25" s="65"/>
      <c r="H25" s="65"/>
      <c r="I25" s="65"/>
      <c r="J25" s="92"/>
      <c r="K25" s="92"/>
      <c r="L25" s="92"/>
      <c r="M25" s="65"/>
      <c r="N25" s="71"/>
    </row>
    <row r="26" spans="1:14" x14ac:dyDescent="0.25">
      <c r="A26" s="77"/>
      <c r="B26" s="136"/>
      <c r="C26" s="139"/>
      <c r="D26" s="140"/>
      <c r="E26" s="141"/>
      <c r="F26" s="136"/>
      <c r="G26" s="136"/>
      <c r="H26" s="136"/>
      <c r="I26" s="136"/>
      <c r="J26" s="142"/>
      <c r="K26" s="142"/>
      <c r="L26" s="142"/>
      <c r="M26" s="136"/>
      <c r="N26" s="138"/>
    </row>
  </sheetData>
  <sheetProtection password="A51E" sheet="1" objects="1" scenarios="1" selectLockedCells="1" selectUnlockedCells="1"/>
  <mergeCells count="9">
    <mergeCell ref="J24:L24"/>
    <mergeCell ref="G8:N8"/>
    <mergeCell ref="D9:E9"/>
    <mergeCell ref="G9:H9"/>
    <mergeCell ref="I9:J9"/>
    <mergeCell ref="K9:L9"/>
    <mergeCell ref="M9:N9"/>
    <mergeCell ref="A3:N3"/>
    <mergeCell ref="A4:N4"/>
  </mergeCells>
  <pageMargins left="0.5" right="0.4" top="0.75" bottom="0.75" header="0.3" footer="0.3"/>
  <pageSetup scale="9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zoomScaleSheetLayoutView="85" workbookViewId="0">
      <selection activeCell="P14" sqref="P14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ht="8.25" customHeight="1" x14ac:dyDescent="0.25">
      <c r="K2" s="3"/>
      <c r="L2" s="3"/>
      <c r="M2" s="3"/>
      <c r="N2" s="3"/>
    </row>
    <row r="3" spans="1:14" x14ac:dyDescent="0.25">
      <c r="A3" s="116" t="s">
        <v>126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A5" s="10" t="s">
        <v>2</v>
      </c>
      <c r="B5" s="10"/>
      <c r="C5" s="11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15" t="s">
        <v>3</v>
      </c>
      <c r="B6" s="16"/>
      <c r="C6" s="17"/>
      <c r="D6" s="18"/>
      <c r="E6" s="19"/>
      <c r="F6" s="20" t="s">
        <v>4</v>
      </c>
      <c r="G6" s="21"/>
      <c r="H6" s="21"/>
      <c r="I6" s="21"/>
      <c r="J6" s="22"/>
      <c r="K6" s="23" t="s">
        <v>161</v>
      </c>
      <c r="L6" s="23"/>
      <c r="M6" s="23"/>
      <c r="N6" s="24"/>
    </row>
    <row r="7" spans="1:14" x14ac:dyDescent="0.25">
      <c r="A7" s="25" t="s">
        <v>83</v>
      </c>
      <c r="B7" s="10"/>
      <c r="C7" s="26"/>
      <c r="D7" s="27"/>
      <c r="E7" s="28"/>
      <c r="F7" s="29" t="s">
        <v>6</v>
      </c>
      <c r="G7" s="29" t="s">
        <v>7</v>
      </c>
      <c r="H7" s="30"/>
      <c r="I7" s="20" t="s">
        <v>8</v>
      </c>
      <c r="J7" s="22"/>
      <c r="K7" s="31" t="s">
        <v>9</v>
      </c>
      <c r="L7" s="31"/>
      <c r="M7" s="31"/>
      <c r="N7" s="30"/>
    </row>
    <row r="8" spans="1:14" x14ac:dyDescent="0.25">
      <c r="A8" s="32"/>
      <c r="B8" s="15"/>
      <c r="C8" s="33"/>
      <c r="D8" s="34"/>
      <c r="E8" s="35"/>
      <c r="F8" s="15"/>
      <c r="G8" s="118" t="s">
        <v>10</v>
      </c>
      <c r="H8" s="119"/>
      <c r="I8" s="119"/>
      <c r="J8" s="119"/>
      <c r="K8" s="119"/>
      <c r="L8" s="119"/>
      <c r="M8" s="119"/>
      <c r="N8" s="120"/>
    </row>
    <row r="9" spans="1:14" ht="26.25" x14ac:dyDescent="0.25">
      <c r="A9" s="36" t="s">
        <v>11</v>
      </c>
      <c r="B9" s="39" t="s">
        <v>12</v>
      </c>
      <c r="C9" s="38" t="s">
        <v>13</v>
      </c>
      <c r="D9" s="121" t="s">
        <v>14</v>
      </c>
      <c r="E9" s="122"/>
      <c r="F9" s="39" t="s">
        <v>15</v>
      </c>
      <c r="G9" s="118" t="s">
        <v>16</v>
      </c>
      <c r="H9" s="120"/>
      <c r="I9" s="118" t="s">
        <v>17</v>
      </c>
      <c r="J9" s="120"/>
      <c r="K9" s="118" t="s">
        <v>18</v>
      </c>
      <c r="L9" s="120"/>
      <c r="M9" s="118" t="s">
        <v>19</v>
      </c>
      <c r="N9" s="120"/>
    </row>
    <row r="10" spans="1:14" x14ac:dyDescent="0.25">
      <c r="A10" s="40"/>
      <c r="B10" s="29"/>
      <c r="C10" s="41"/>
      <c r="D10" s="42"/>
      <c r="E10" s="43"/>
      <c r="F10" s="29"/>
      <c r="G10" s="44" t="s">
        <v>20</v>
      </c>
      <c r="H10" s="45" t="s">
        <v>21</v>
      </c>
      <c r="I10" s="45" t="s">
        <v>20</v>
      </c>
      <c r="J10" s="45" t="s">
        <v>22</v>
      </c>
      <c r="K10" s="44" t="s">
        <v>20</v>
      </c>
      <c r="L10" s="46" t="s">
        <v>22</v>
      </c>
      <c r="M10" s="44" t="s">
        <v>20</v>
      </c>
      <c r="N10" s="44" t="s">
        <v>21</v>
      </c>
    </row>
    <row r="11" spans="1:14" x14ac:dyDescent="0.25">
      <c r="A11" s="47"/>
      <c r="B11" s="48"/>
      <c r="C11" s="49"/>
      <c r="D11" s="50"/>
      <c r="E11" s="47"/>
      <c r="F11" s="51"/>
      <c r="G11" s="47"/>
      <c r="H11" s="52"/>
      <c r="I11" s="47"/>
      <c r="J11" s="52"/>
      <c r="K11" s="47"/>
      <c r="L11" s="52"/>
      <c r="M11" s="47"/>
      <c r="N11" s="52"/>
    </row>
    <row r="12" spans="1:14" ht="27.95" customHeight="1" x14ac:dyDescent="0.25">
      <c r="A12" s="47"/>
      <c r="B12" s="48" t="s">
        <v>162</v>
      </c>
      <c r="C12" s="49"/>
      <c r="D12" s="50"/>
      <c r="E12" s="47"/>
      <c r="F12" s="51">
        <f t="shared" ref="F12:F14" si="0">H12+J12+L12+N12</f>
        <v>629510.59</v>
      </c>
      <c r="G12" s="47"/>
      <c r="H12" s="52">
        <v>629510.59</v>
      </c>
      <c r="I12" s="47"/>
      <c r="J12" s="52"/>
      <c r="K12" s="47"/>
      <c r="L12" s="52"/>
      <c r="M12" s="47"/>
      <c r="N12" s="52"/>
    </row>
    <row r="13" spans="1:14" ht="27.95" customHeight="1" x14ac:dyDescent="0.25">
      <c r="A13" s="47"/>
      <c r="B13" s="91" t="s">
        <v>84</v>
      </c>
      <c r="C13" s="53"/>
      <c r="D13" s="54"/>
      <c r="E13" s="55"/>
      <c r="F13" s="51">
        <f t="shared" si="0"/>
        <v>270489.40999999997</v>
      </c>
      <c r="G13" s="47"/>
      <c r="H13" s="52">
        <v>270489.40999999997</v>
      </c>
      <c r="I13" s="47"/>
      <c r="J13" s="52"/>
      <c r="K13" s="47"/>
      <c r="L13" s="52"/>
      <c r="M13" s="47"/>
      <c r="N13" s="52"/>
    </row>
    <row r="14" spans="1:14" ht="26.25" x14ac:dyDescent="0.25">
      <c r="A14" s="47"/>
      <c r="B14" s="48" t="s">
        <v>85</v>
      </c>
      <c r="C14" s="53"/>
      <c r="D14" s="54"/>
      <c r="E14" s="55"/>
      <c r="F14" s="51">
        <f t="shared" si="0"/>
        <v>70000</v>
      </c>
      <c r="G14" s="47"/>
      <c r="H14" s="52">
        <v>70000</v>
      </c>
      <c r="I14" s="47"/>
      <c r="J14" s="52"/>
      <c r="K14" s="47"/>
      <c r="L14" s="52"/>
      <c r="M14" s="47"/>
      <c r="N14" s="52"/>
    </row>
    <row r="15" spans="1:14" x14ac:dyDescent="0.25">
      <c r="A15" s="47"/>
      <c r="B15" s="57"/>
      <c r="C15" s="49"/>
      <c r="D15" s="54"/>
      <c r="E15" s="55"/>
      <c r="F15" s="51"/>
      <c r="G15" s="47"/>
      <c r="H15" s="52"/>
      <c r="I15" s="47"/>
      <c r="J15" s="52"/>
      <c r="K15" s="47"/>
      <c r="L15" s="52"/>
      <c r="M15" s="47"/>
      <c r="N15" s="52"/>
    </row>
    <row r="16" spans="1:14" x14ac:dyDescent="0.25">
      <c r="A16" s="55" t="s">
        <v>25</v>
      </c>
      <c r="B16" s="58"/>
      <c r="C16" s="53"/>
      <c r="D16" s="54"/>
      <c r="E16" s="55"/>
      <c r="F16" s="59">
        <f>SUM(F11:F15)</f>
        <v>970000</v>
      </c>
      <c r="G16" s="47"/>
      <c r="H16" s="59">
        <f>SUM(H11:H15)</f>
        <v>970000</v>
      </c>
      <c r="I16" s="47"/>
      <c r="J16" s="59">
        <f>SUM(J11:J15)</f>
        <v>0</v>
      </c>
      <c r="K16" s="47"/>
      <c r="L16" s="59">
        <f>SUM(L11:L15)</f>
        <v>0</v>
      </c>
      <c r="M16" s="47"/>
      <c r="N16" s="59">
        <f>SUM(N11:N15)</f>
        <v>0</v>
      </c>
    </row>
    <row r="17" spans="1:14" x14ac:dyDescent="0.25">
      <c r="A17" s="60"/>
      <c r="B17" s="61"/>
      <c r="C17" s="62"/>
      <c r="D17" s="63"/>
      <c r="E17" s="64"/>
      <c r="F17" s="65"/>
      <c r="G17" s="65"/>
      <c r="H17" s="61"/>
      <c r="I17" s="61"/>
      <c r="J17" s="61"/>
      <c r="K17" s="61"/>
      <c r="L17" s="61"/>
      <c r="M17" s="61"/>
      <c r="N17" s="66"/>
    </row>
    <row r="18" spans="1:14" x14ac:dyDescent="0.25">
      <c r="A18" s="67"/>
      <c r="B18" s="65"/>
      <c r="C18" s="68"/>
      <c r="D18" s="69"/>
      <c r="E18" s="70"/>
      <c r="F18" s="65"/>
      <c r="G18" s="65"/>
      <c r="H18" s="65"/>
      <c r="I18" s="65"/>
      <c r="J18" s="65"/>
      <c r="K18" s="65"/>
      <c r="L18" s="65"/>
      <c r="M18" s="65"/>
      <c r="N18" s="71"/>
    </row>
    <row r="19" spans="1:14" x14ac:dyDescent="0.25">
      <c r="A19" s="67"/>
      <c r="B19" s="72" t="s">
        <v>26</v>
      </c>
      <c r="C19" s="73"/>
      <c r="D19" s="74"/>
      <c r="E19" s="75"/>
      <c r="F19" s="72"/>
      <c r="G19" s="72"/>
      <c r="H19" s="72"/>
      <c r="I19" s="65"/>
      <c r="J19" s="65"/>
      <c r="K19" s="65"/>
      <c r="L19" s="65"/>
      <c r="M19" s="65"/>
      <c r="N19" s="71"/>
    </row>
    <row r="20" spans="1:14" x14ac:dyDescent="0.25">
      <c r="A20" s="67"/>
      <c r="B20" s="72"/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6" t="s">
        <v>27</v>
      </c>
      <c r="I21" s="65"/>
      <c r="J21" s="83" t="s">
        <v>163</v>
      </c>
      <c r="K21" s="83"/>
      <c r="L21" s="83"/>
      <c r="M21" s="65"/>
      <c r="N21" s="71"/>
    </row>
    <row r="22" spans="1:14" x14ac:dyDescent="0.25">
      <c r="A22" s="67"/>
      <c r="B22" s="65"/>
      <c r="C22" s="68"/>
      <c r="D22" s="69"/>
      <c r="E22" s="70"/>
      <c r="F22" s="65"/>
      <c r="G22" s="65"/>
      <c r="H22" s="65"/>
      <c r="I22" s="65"/>
      <c r="J22" s="87" t="s">
        <v>86</v>
      </c>
      <c r="K22" s="87"/>
      <c r="L22" s="87"/>
      <c r="M22" s="65"/>
      <c r="N22" s="71"/>
    </row>
    <row r="23" spans="1:14" x14ac:dyDescent="0.25">
      <c r="A23" s="77"/>
      <c r="B23" s="78"/>
      <c r="C23" s="79"/>
      <c r="D23" s="80"/>
      <c r="E23" s="81"/>
      <c r="F23" s="78"/>
      <c r="G23" s="78"/>
      <c r="H23" s="78"/>
      <c r="I23" s="78"/>
      <c r="J23" s="78"/>
      <c r="K23" s="78"/>
      <c r="L23" s="78"/>
      <c r="M23" s="78"/>
      <c r="N23" s="82"/>
    </row>
    <row r="24" spans="1:14" x14ac:dyDescent="0.25">
      <c r="A24" s="9"/>
      <c r="B24" s="9"/>
      <c r="C24" s="88"/>
      <c r="D24" s="89"/>
      <c r="E24" s="90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B25" s="9"/>
      <c r="C25" s="88"/>
      <c r="D25" s="89"/>
      <c r="E25" s="90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88"/>
      <c r="D26" s="89"/>
      <c r="E26" s="90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88"/>
      <c r="D27" s="89"/>
      <c r="E27" s="90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B28" s="9"/>
      <c r="C28" s="88"/>
      <c r="D28" s="89"/>
      <c r="E28" s="90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9"/>
      <c r="B29" s="9"/>
      <c r="C29" s="88"/>
      <c r="D29" s="89"/>
      <c r="E29" s="90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9"/>
      <c r="B30" s="9"/>
      <c r="C30" s="88"/>
      <c r="D30" s="89"/>
      <c r="E30" s="90"/>
      <c r="F30" s="9"/>
      <c r="G30" s="9"/>
      <c r="H30" s="9"/>
      <c r="I30" s="9"/>
      <c r="J30" s="9"/>
      <c r="K30" s="9"/>
      <c r="L30" s="9"/>
      <c r="M30" s="9"/>
      <c r="N30" s="9"/>
    </row>
  </sheetData>
  <sheetProtection password="A51E" sheet="1" objects="1" scenarios="1" selectLockedCells="1" selectUnlockedCells="1"/>
  <mergeCells count="8">
    <mergeCell ref="A3:N3"/>
    <mergeCell ref="A4:N4"/>
    <mergeCell ref="G8:N8"/>
    <mergeCell ref="D9:E9"/>
    <mergeCell ref="G9:H9"/>
    <mergeCell ref="I9:J9"/>
    <mergeCell ref="K9:L9"/>
    <mergeCell ref="M9:N9"/>
  </mergeCells>
  <pageMargins left="0.5" right="0.4" top="0.75" bottom="0.75" header="0.3" footer="0.3"/>
  <pageSetup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opLeftCell="A4" zoomScaleNormal="100" zoomScaleSheetLayoutView="85" workbookViewId="0">
      <selection activeCell="R13" sqref="R13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ht="8.25" customHeight="1" x14ac:dyDescent="0.25">
      <c r="K2" s="3"/>
      <c r="L2" s="3"/>
      <c r="M2" s="3"/>
      <c r="N2" s="3"/>
    </row>
    <row r="3" spans="1:14" x14ac:dyDescent="0.25">
      <c r="A3" s="116" t="s">
        <v>126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2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A5" s="10" t="s">
        <v>2</v>
      </c>
      <c r="B5" s="10"/>
      <c r="C5" s="11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15" t="s">
        <v>3</v>
      </c>
      <c r="B6" s="16"/>
      <c r="C6" s="17"/>
      <c r="D6" s="18"/>
      <c r="E6" s="19"/>
      <c r="F6" s="20" t="s">
        <v>4</v>
      </c>
      <c r="G6" s="21"/>
      <c r="H6" s="21"/>
      <c r="I6" s="21"/>
      <c r="J6" s="22"/>
      <c r="K6" s="23" t="s">
        <v>164</v>
      </c>
      <c r="L6" s="23"/>
      <c r="M6" s="23"/>
      <c r="N6" s="24"/>
    </row>
    <row r="7" spans="1:14" x14ac:dyDescent="0.25">
      <c r="A7" s="25" t="s">
        <v>87</v>
      </c>
      <c r="B7" s="10"/>
      <c r="C7" s="26"/>
      <c r="D7" s="27"/>
      <c r="E7" s="28"/>
      <c r="F7" s="29" t="s">
        <v>6</v>
      </c>
      <c r="G7" s="29" t="s">
        <v>7</v>
      </c>
      <c r="H7" s="30"/>
      <c r="I7" s="20" t="s">
        <v>8</v>
      </c>
      <c r="J7" s="22"/>
      <c r="K7" s="31" t="s">
        <v>9</v>
      </c>
      <c r="L7" s="31"/>
      <c r="M7" s="31"/>
      <c r="N7" s="30"/>
    </row>
    <row r="8" spans="1:14" x14ac:dyDescent="0.25">
      <c r="A8" s="32"/>
      <c r="B8" s="15"/>
      <c r="C8" s="33"/>
      <c r="D8" s="34"/>
      <c r="E8" s="35"/>
      <c r="F8" s="15"/>
      <c r="G8" s="118" t="s">
        <v>10</v>
      </c>
      <c r="H8" s="119"/>
      <c r="I8" s="119"/>
      <c r="J8" s="119"/>
      <c r="K8" s="119"/>
      <c r="L8" s="119"/>
      <c r="M8" s="119"/>
      <c r="N8" s="120"/>
    </row>
    <row r="9" spans="1:14" ht="26.25" x14ac:dyDescent="0.25">
      <c r="A9" s="36" t="s">
        <v>11</v>
      </c>
      <c r="B9" s="39" t="s">
        <v>12</v>
      </c>
      <c r="C9" s="38" t="s">
        <v>13</v>
      </c>
      <c r="D9" s="121" t="s">
        <v>14</v>
      </c>
      <c r="E9" s="122"/>
      <c r="F9" s="39" t="s">
        <v>15</v>
      </c>
      <c r="G9" s="118" t="s">
        <v>16</v>
      </c>
      <c r="H9" s="120"/>
      <c r="I9" s="118" t="s">
        <v>17</v>
      </c>
      <c r="J9" s="120"/>
      <c r="K9" s="118" t="s">
        <v>18</v>
      </c>
      <c r="L9" s="120"/>
      <c r="M9" s="118" t="s">
        <v>19</v>
      </c>
      <c r="N9" s="120"/>
    </row>
    <row r="10" spans="1:14" x14ac:dyDescent="0.25">
      <c r="A10" s="40"/>
      <c r="B10" s="29"/>
      <c r="C10" s="41"/>
      <c r="D10" s="42"/>
      <c r="E10" s="43"/>
      <c r="F10" s="29"/>
      <c r="G10" s="44" t="s">
        <v>20</v>
      </c>
      <c r="H10" s="45" t="s">
        <v>21</v>
      </c>
      <c r="I10" s="45" t="s">
        <v>20</v>
      </c>
      <c r="J10" s="45" t="s">
        <v>22</v>
      </c>
      <c r="K10" s="44" t="s">
        <v>20</v>
      </c>
      <c r="L10" s="46" t="s">
        <v>22</v>
      </c>
      <c r="M10" s="44" t="s">
        <v>20</v>
      </c>
      <c r="N10" s="44" t="s">
        <v>21</v>
      </c>
    </row>
    <row r="11" spans="1:14" ht="29.25" customHeight="1" x14ac:dyDescent="0.25">
      <c r="A11" s="47"/>
      <c r="B11" s="48" t="s">
        <v>88</v>
      </c>
      <c r="C11" s="49"/>
      <c r="D11" s="50" t="s">
        <v>32</v>
      </c>
      <c r="E11" s="47">
        <v>1</v>
      </c>
      <c r="F11" s="51">
        <f>H11+J11+L11+N11</f>
        <v>650000</v>
      </c>
      <c r="G11" s="47"/>
      <c r="H11" s="52">
        <v>650000</v>
      </c>
      <c r="I11" s="47"/>
      <c r="J11" s="52"/>
      <c r="K11" s="47"/>
      <c r="L11" s="52"/>
      <c r="M11" s="47"/>
      <c r="N11" s="52"/>
    </row>
    <row r="12" spans="1:14" ht="42.75" customHeight="1" x14ac:dyDescent="0.25">
      <c r="A12" s="47"/>
      <c r="B12" s="48" t="s">
        <v>89</v>
      </c>
      <c r="C12" s="53"/>
      <c r="D12" s="54"/>
      <c r="E12" s="55"/>
      <c r="F12" s="51">
        <f>H12+J12+L12+N12</f>
        <v>750000</v>
      </c>
      <c r="G12" s="47"/>
      <c r="H12" s="52">
        <v>750000</v>
      </c>
      <c r="I12" s="47"/>
      <c r="J12" s="52"/>
      <c r="K12" s="47"/>
      <c r="L12" s="52"/>
      <c r="M12" s="47"/>
      <c r="N12" s="52"/>
    </row>
    <row r="13" spans="1:14" ht="32.25" customHeight="1" x14ac:dyDescent="0.25">
      <c r="A13" s="47"/>
      <c r="B13" s="48" t="s">
        <v>90</v>
      </c>
      <c r="C13" s="53"/>
      <c r="D13" s="54"/>
      <c r="E13" s="55"/>
      <c r="F13" s="51">
        <f>H13+J13+L13+N13</f>
        <v>292000</v>
      </c>
      <c r="G13" s="47"/>
      <c r="H13" s="52">
        <v>292000</v>
      </c>
      <c r="I13" s="47"/>
      <c r="J13" s="52"/>
      <c r="K13" s="47"/>
      <c r="L13" s="52"/>
      <c r="M13" s="47"/>
      <c r="N13" s="52"/>
    </row>
    <row r="14" spans="1:14" x14ac:dyDescent="0.25">
      <c r="A14" s="47"/>
      <c r="B14" s="57"/>
      <c r="C14" s="49"/>
      <c r="D14" s="54"/>
      <c r="E14" s="55"/>
      <c r="F14" s="51"/>
      <c r="G14" s="47"/>
      <c r="H14" s="52"/>
      <c r="I14" s="47"/>
      <c r="J14" s="52"/>
      <c r="K14" s="47"/>
      <c r="L14" s="52"/>
      <c r="M14" s="47"/>
      <c r="N14" s="52"/>
    </row>
    <row r="15" spans="1:14" x14ac:dyDescent="0.25">
      <c r="A15" s="55" t="s">
        <v>25</v>
      </c>
      <c r="B15" s="58"/>
      <c r="C15" s="53"/>
      <c r="D15" s="54"/>
      <c r="E15" s="55"/>
      <c r="F15" s="59">
        <f>SUM(F11:F14)</f>
        <v>1692000</v>
      </c>
      <c r="G15" s="47"/>
      <c r="H15" s="59">
        <f>SUM(H11:H14)</f>
        <v>1692000</v>
      </c>
      <c r="I15" s="47"/>
      <c r="J15" s="59">
        <f>SUM(J11:J14)</f>
        <v>0</v>
      </c>
      <c r="K15" s="47"/>
      <c r="L15" s="59">
        <f>SUM(L11:L14)</f>
        <v>0</v>
      </c>
      <c r="M15" s="47"/>
      <c r="N15" s="59">
        <f>SUM(N11:N14)</f>
        <v>0</v>
      </c>
    </row>
    <row r="16" spans="1:14" x14ac:dyDescent="0.25">
      <c r="A16" s="60"/>
      <c r="B16" s="61"/>
      <c r="C16" s="62"/>
      <c r="D16" s="63"/>
      <c r="E16" s="64"/>
      <c r="F16" s="65"/>
      <c r="G16" s="65"/>
      <c r="H16" s="61"/>
      <c r="I16" s="61"/>
      <c r="J16" s="61"/>
      <c r="K16" s="61"/>
      <c r="L16" s="61"/>
      <c r="M16" s="61"/>
      <c r="N16" s="66"/>
    </row>
    <row r="17" spans="1:14" x14ac:dyDescent="0.25">
      <c r="A17" s="67"/>
      <c r="B17" s="65"/>
      <c r="C17" s="68"/>
      <c r="D17" s="69"/>
      <c r="E17" s="70"/>
      <c r="F17" s="65"/>
      <c r="G17" s="65"/>
      <c r="H17" s="65"/>
      <c r="I17" s="65"/>
      <c r="J17" s="65"/>
      <c r="K17" s="65"/>
      <c r="L17" s="65"/>
      <c r="M17" s="65"/>
      <c r="N17" s="71"/>
    </row>
    <row r="18" spans="1:14" x14ac:dyDescent="0.25">
      <c r="A18" s="67"/>
      <c r="B18" s="72" t="s">
        <v>26</v>
      </c>
      <c r="C18" s="73"/>
      <c r="D18" s="74"/>
      <c r="E18" s="75"/>
      <c r="F18" s="72"/>
      <c r="G18" s="72"/>
      <c r="H18" s="72"/>
      <c r="I18" s="65"/>
      <c r="J18" s="65"/>
      <c r="K18" s="65"/>
      <c r="L18" s="65"/>
      <c r="M18" s="65"/>
      <c r="N18" s="71"/>
    </row>
    <row r="19" spans="1:14" x14ac:dyDescent="0.25">
      <c r="A19" s="67"/>
      <c r="B19" s="72"/>
      <c r="C19" s="73"/>
      <c r="D19" s="74"/>
      <c r="E19" s="75"/>
      <c r="F19" s="72"/>
      <c r="G19" s="72"/>
      <c r="H19" s="72"/>
      <c r="I19" s="65"/>
      <c r="J19" s="65"/>
      <c r="K19" s="65"/>
      <c r="L19" s="65"/>
      <c r="M19" s="65"/>
      <c r="N19" s="71"/>
    </row>
    <row r="20" spans="1:14" x14ac:dyDescent="0.25">
      <c r="A20" s="67"/>
      <c r="B20" s="72"/>
      <c r="C20" s="73"/>
      <c r="D20" s="74"/>
      <c r="E20" s="75"/>
      <c r="F20" s="72"/>
      <c r="G20" s="72"/>
      <c r="H20" s="76" t="s">
        <v>27</v>
      </c>
      <c r="I20" s="65"/>
      <c r="J20" s="83" t="s">
        <v>165</v>
      </c>
      <c r="K20" s="83"/>
      <c r="L20" s="83"/>
      <c r="M20" s="136"/>
      <c r="N20" s="71"/>
    </row>
    <row r="21" spans="1:14" x14ac:dyDescent="0.25">
      <c r="A21" s="67"/>
      <c r="B21" s="65"/>
      <c r="C21" s="68"/>
      <c r="D21" s="69"/>
      <c r="E21" s="70"/>
      <c r="F21" s="65"/>
      <c r="G21" s="65"/>
      <c r="H21" s="65"/>
      <c r="I21" s="65"/>
      <c r="J21" s="87" t="s">
        <v>91</v>
      </c>
      <c r="K21" s="87"/>
      <c r="L21" s="87"/>
      <c r="M21" s="65"/>
      <c r="N21" s="71"/>
    </row>
    <row r="22" spans="1:14" x14ac:dyDescent="0.25">
      <c r="A22" s="77"/>
      <c r="B22" s="78"/>
      <c r="C22" s="79"/>
      <c r="D22" s="80"/>
      <c r="E22" s="81"/>
      <c r="F22" s="78"/>
      <c r="G22" s="78"/>
      <c r="H22" s="78"/>
      <c r="I22" s="78"/>
      <c r="J22" s="78"/>
      <c r="K22" s="78"/>
      <c r="L22" s="78"/>
      <c r="M22" s="78"/>
      <c r="N22" s="82"/>
    </row>
    <row r="23" spans="1:14" x14ac:dyDescent="0.25">
      <c r="A23" s="9"/>
      <c r="B23" s="9"/>
      <c r="C23" s="88"/>
      <c r="D23" s="89"/>
      <c r="E23" s="90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B24" s="9"/>
      <c r="C24" s="88"/>
      <c r="D24" s="89"/>
      <c r="E24" s="90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B25" s="9"/>
      <c r="C25" s="88"/>
      <c r="D25" s="89"/>
      <c r="E25" s="90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88"/>
      <c r="D26" s="89"/>
      <c r="E26" s="90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88"/>
      <c r="D27" s="89"/>
      <c r="E27" s="90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B28" s="9"/>
      <c r="C28" s="88"/>
      <c r="D28" s="89"/>
      <c r="E28" s="90"/>
      <c r="F28" s="9"/>
      <c r="G28" s="9"/>
      <c r="H28" s="9"/>
      <c r="I28" s="9"/>
      <c r="J28" s="9"/>
      <c r="K28" s="9"/>
      <c r="L28" s="9"/>
      <c r="M28" s="9"/>
      <c r="N28" s="9"/>
    </row>
  </sheetData>
  <sheetProtection password="A51E" sheet="1" objects="1" scenarios="1" selectLockedCells="1" selectUnlockedCells="1"/>
  <mergeCells count="8">
    <mergeCell ref="A3:N3"/>
    <mergeCell ref="A4:N4"/>
    <mergeCell ref="G8:N8"/>
    <mergeCell ref="D9:E9"/>
    <mergeCell ref="G9:H9"/>
    <mergeCell ref="I9:J9"/>
    <mergeCell ref="K9:L9"/>
    <mergeCell ref="M9:N9"/>
  </mergeCells>
  <pageMargins left="0.5" right="0.4" top="0.75" bottom="0.75" header="0.3" footer="0.3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zoomScaleSheetLayoutView="85" workbookViewId="0">
      <selection activeCell="F36" sqref="F36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3" x14ac:dyDescent="0.25">
      <c r="A1" s="14" t="s">
        <v>92</v>
      </c>
      <c r="B1" s="14"/>
      <c r="C1" s="93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25">
      <c r="A2" s="14"/>
      <c r="B2" s="14"/>
      <c r="C2" s="93"/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25">
      <c r="A3" s="14"/>
      <c r="B3" s="14"/>
      <c r="C3" s="93"/>
      <c r="D3" s="14"/>
      <c r="E3" s="14"/>
      <c r="F3" s="14"/>
      <c r="G3" s="14"/>
      <c r="H3" s="14"/>
      <c r="I3" s="14"/>
      <c r="J3" s="14"/>
      <c r="K3" s="14"/>
      <c r="L3" s="14"/>
    </row>
    <row r="4" spans="1:13" s="1" customFormat="1" ht="18" x14ac:dyDescent="0.25">
      <c r="A4" s="14"/>
      <c r="B4" s="131" t="s">
        <v>93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s="1" customFormat="1" ht="12.75" x14ac:dyDescent="0.2">
      <c r="A5" s="14"/>
      <c r="B5" s="14"/>
      <c r="C5" s="93"/>
      <c r="D5" s="14"/>
      <c r="E5" s="14"/>
      <c r="F5" s="14"/>
      <c r="G5" s="14"/>
      <c r="H5" s="14"/>
      <c r="I5" s="14"/>
      <c r="J5" s="14"/>
      <c r="K5" s="14"/>
      <c r="L5" s="14"/>
    </row>
    <row r="6" spans="1:13" s="99" customFormat="1" ht="19.5" customHeight="1" x14ac:dyDescent="0.25">
      <c r="A6" s="94"/>
      <c r="B6" s="96"/>
      <c r="C6" s="95" t="s">
        <v>94</v>
      </c>
      <c r="D6" s="97"/>
      <c r="E6" s="132" t="s">
        <v>95</v>
      </c>
      <c r="F6" s="133"/>
      <c r="G6" s="133"/>
      <c r="H6" s="133"/>
      <c r="I6" s="133"/>
      <c r="J6" s="133"/>
      <c r="K6" s="98"/>
      <c r="L6" s="132" t="s">
        <v>15</v>
      </c>
      <c r="M6" s="134"/>
    </row>
    <row r="7" spans="1:13" s="1" customFormat="1" ht="20.25" customHeight="1" x14ac:dyDescent="0.25">
      <c r="A7" s="100">
        <v>1</v>
      </c>
      <c r="B7" s="101" t="s">
        <v>96</v>
      </c>
      <c r="C7" s="102"/>
      <c r="D7" s="103"/>
      <c r="E7" s="128" t="s">
        <v>97</v>
      </c>
      <c r="F7" s="129"/>
      <c r="G7" s="129"/>
      <c r="H7" s="129"/>
      <c r="I7" s="129"/>
      <c r="J7" s="129"/>
      <c r="K7" s="130"/>
      <c r="L7" s="123">
        <v>600000</v>
      </c>
      <c r="M7" s="124"/>
    </row>
    <row r="8" spans="1:13" s="1" customFormat="1" ht="20.25" customHeight="1" x14ac:dyDescent="0.25">
      <c r="A8" s="100">
        <v>2</v>
      </c>
      <c r="B8" s="104" t="s">
        <v>98</v>
      </c>
      <c r="C8" s="105"/>
      <c r="D8" s="106"/>
      <c r="E8" s="128" t="s">
        <v>99</v>
      </c>
      <c r="F8" s="129"/>
      <c r="G8" s="129"/>
      <c r="H8" s="129"/>
      <c r="I8" s="129"/>
      <c r="J8" s="129"/>
      <c r="K8" s="130"/>
      <c r="L8" s="123">
        <v>70000</v>
      </c>
      <c r="M8" s="124"/>
    </row>
    <row r="9" spans="1:13" s="1" customFormat="1" ht="20.25" customHeight="1" x14ac:dyDescent="0.25">
      <c r="A9" s="100">
        <v>3</v>
      </c>
      <c r="B9" s="104" t="s">
        <v>38</v>
      </c>
      <c r="C9" s="105"/>
      <c r="D9" s="106"/>
      <c r="E9" s="128" t="s">
        <v>100</v>
      </c>
      <c r="F9" s="129"/>
      <c r="G9" s="129"/>
      <c r="H9" s="129"/>
      <c r="I9" s="129"/>
      <c r="J9" s="129"/>
      <c r="K9" s="130"/>
      <c r="L9" s="123">
        <v>320000</v>
      </c>
      <c r="M9" s="124"/>
    </row>
    <row r="10" spans="1:13" s="1" customFormat="1" ht="20.25" customHeight="1" x14ac:dyDescent="0.25">
      <c r="A10" s="100">
        <v>4</v>
      </c>
      <c r="B10" s="104" t="s">
        <v>101</v>
      </c>
      <c r="C10" s="105"/>
      <c r="D10" s="106"/>
      <c r="E10" s="128" t="s">
        <v>102</v>
      </c>
      <c r="F10" s="129"/>
      <c r="G10" s="129"/>
      <c r="H10" s="129"/>
      <c r="I10" s="129"/>
      <c r="J10" s="129"/>
      <c r="K10" s="130"/>
      <c r="L10" s="123">
        <f>506848.22</f>
        <v>506848.22</v>
      </c>
      <c r="M10" s="124"/>
    </row>
    <row r="11" spans="1:13" s="1" customFormat="1" ht="20.25" customHeight="1" x14ac:dyDescent="0.25">
      <c r="A11" s="100">
        <v>5</v>
      </c>
      <c r="B11" s="104" t="s">
        <v>103</v>
      </c>
      <c r="C11" s="105"/>
      <c r="D11" s="106"/>
      <c r="E11" s="128" t="s">
        <v>104</v>
      </c>
      <c r="F11" s="129"/>
      <c r="G11" s="129"/>
      <c r="H11" s="129"/>
      <c r="I11" s="129"/>
      <c r="J11" s="129"/>
      <c r="K11" s="130"/>
      <c r="L11" s="123">
        <v>30000</v>
      </c>
      <c r="M11" s="124"/>
    </row>
    <row r="12" spans="1:13" s="1" customFormat="1" ht="20.25" customHeight="1" x14ac:dyDescent="0.25">
      <c r="A12" s="100">
        <v>6</v>
      </c>
      <c r="B12" s="104" t="s">
        <v>105</v>
      </c>
      <c r="C12" s="107"/>
      <c r="D12" s="108"/>
      <c r="E12" s="128" t="s">
        <v>106</v>
      </c>
      <c r="F12" s="129"/>
      <c r="G12" s="129"/>
      <c r="H12" s="129"/>
      <c r="I12" s="129"/>
      <c r="J12" s="129"/>
      <c r="K12" s="130"/>
      <c r="L12" s="123">
        <v>80000</v>
      </c>
      <c r="M12" s="124"/>
    </row>
    <row r="13" spans="1:13" s="1" customFormat="1" ht="20.25" customHeight="1" x14ac:dyDescent="0.25">
      <c r="A13" s="100">
        <v>7</v>
      </c>
      <c r="B13" s="104" t="s">
        <v>107</v>
      </c>
      <c r="C13" s="107"/>
      <c r="D13" s="108"/>
      <c r="E13" s="128" t="s">
        <v>100</v>
      </c>
      <c r="F13" s="129"/>
      <c r="G13" s="129"/>
      <c r="H13" s="129"/>
      <c r="I13" s="129"/>
      <c r="J13" s="129"/>
      <c r="K13" s="130"/>
      <c r="L13" s="123">
        <v>13000</v>
      </c>
      <c r="M13" s="124"/>
    </row>
    <row r="14" spans="1:13" s="1" customFormat="1" ht="20.25" customHeight="1" x14ac:dyDescent="0.25">
      <c r="A14" s="100">
        <v>8</v>
      </c>
      <c r="B14" s="104" t="s">
        <v>108</v>
      </c>
      <c r="C14" s="107"/>
      <c r="D14" s="108"/>
      <c r="E14" s="128" t="s">
        <v>109</v>
      </c>
      <c r="F14" s="129"/>
      <c r="G14" s="129"/>
      <c r="H14" s="129"/>
      <c r="I14" s="129"/>
      <c r="J14" s="129"/>
      <c r="K14" s="130"/>
      <c r="L14" s="123">
        <v>190000</v>
      </c>
      <c r="M14" s="124"/>
    </row>
    <row r="15" spans="1:13" s="1" customFormat="1" ht="20.25" customHeight="1" x14ac:dyDescent="0.25">
      <c r="A15" s="100">
        <v>9</v>
      </c>
      <c r="B15" s="104" t="s">
        <v>110</v>
      </c>
      <c r="C15" s="107"/>
      <c r="D15" s="108"/>
      <c r="E15" s="128" t="s">
        <v>111</v>
      </c>
      <c r="F15" s="129"/>
      <c r="G15" s="129"/>
      <c r="H15" s="129"/>
      <c r="I15" s="129"/>
      <c r="J15" s="129"/>
      <c r="K15" s="130"/>
      <c r="L15" s="123">
        <v>2000</v>
      </c>
      <c r="M15" s="124"/>
    </row>
    <row r="16" spans="1:13" s="1" customFormat="1" ht="20.25" customHeight="1" x14ac:dyDescent="0.25">
      <c r="A16" s="100">
        <v>10</v>
      </c>
      <c r="B16" s="104" t="s">
        <v>112</v>
      </c>
      <c r="C16" s="107"/>
      <c r="D16" s="108"/>
      <c r="E16" s="128" t="s">
        <v>113</v>
      </c>
      <c r="F16" s="129"/>
      <c r="G16" s="129"/>
      <c r="H16" s="129"/>
      <c r="I16" s="129"/>
      <c r="J16" s="129"/>
      <c r="K16" s="130"/>
      <c r="L16" s="123">
        <v>20000</v>
      </c>
      <c r="M16" s="124"/>
    </row>
    <row r="17" spans="1:13" s="1" customFormat="1" ht="20.25" customHeight="1" x14ac:dyDescent="0.25">
      <c r="A17" s="100">
        <v>11</v>
      </c>
      <c r="B17" s="104" t="s">
        <v>114</v>
      </c>
      <c r="C17" s="107"/>
      <c r="D17" s="108"/>
      <c r="E17" s="109" t="s">
        <v>115</v>
      </c>
      <c r="F17" s="110"/>
      <c r="G17" s="110"/>
      <c r="H17" s="110"/>
      <c r="I17" s="110"/>
      <c r="J17" s="110"/>
      <c r="K17" s="111"/>
      <c r="L17" s="123">
        <v>220000</v>
      </c>
      <c r="M17" s="124"/>
    </row>
    <row r="18" spans="1:13" s="1" customFormat="1" ht="20.25" customHeight="1" x14ac:dyDescent="0.25">
      <c r="A18" s="100">
        <v>12</v>
      </c>
      <c r="B18" s="104" t="s">
        <v>116</v>
      </c>
      <c r="C18" s="107"/>
      <c r="D18" s="108"/>
      <c r="E18" s="109" t="s">
        <v>117</v>
      </c>
      <c r="F18" s="110"/>
      <c r="G18" s="110"/>
      <c r="H18" s="110"/>
      <c r="I18" s="110"/>
      <c r="J18" s="110"/>
      <c r="K18" s="111"/>
      <c r="L18" s="123">
        <v>540000</v>
      </c>
      <c r="M18" s="124"/>
    </row>
    <row r="19" spans="1:13" s="1" customFormat="1" ht="20.25" customHeight="1" x14ac:dyDescent="0.25">
      <c r="A19" s="100">
        <v>13</v>
      </c>
      <c r="B19" s="104" t="s">
        <v>118</v>
      </c>
      <c r="C19" s="107"/>
      <c r="D19" s="108"/>
      <c r="E19" s="109" t="s">
        <v>119</v>
      </c>
      <c r="F19" s="110"/>
      <c r="G19" s="110"/>
      <c r="H19" s="110"/>
      <c r="I19" s="110"/>
      <c r="J19" s="110"/>
      <c r="K19" s="111"/>
      <c r="L19" s="123">
        <v>95000</v>
      </c>
      <c r="M19" s="124"/>
    </row>
    <row r="20" spans="1:13" s="1" customFormat="1" ht="20.25" customHeight="1" x14ac:dyDescent="0.25">
      <c r="A20" s="100">
        <v>14</v>
      </c>
      <c r="B20" s="104" t="s">
        <v>120</v>
      </c>
      <c r="C20" s="107"/>
      <c r="D20" s="108"/>
      <c r="E20" s="109" t="s">
        <v>121</v>
      </c>
      <c r="F20" s="110"/>
      <c r="G20" s="110"/>
      <c r="H20" s="110"/>
      <c r="I20" s="110"/>
      <c r="J20" s="110"/>
      <c r="K20" s="111"/>
      <c r="L20" s="123">
        <f>3640000</f>
        <v>3640000</v>
      </c>
      <c r="M20" s="124"/>
    </row>
    <row r="21" spans="1:13" s="1" customFormat="1" ht="20.25" customHeight="1" x14ac:dyDescent="0.25">
      <c r="A21" s="100">
        <v>15</v>
      </c>
      <c r="B21" s="104" t="s">
        <v>122</v>
      </c>
      <c r="C21" s="107"/>
      <c r="D21" s="108"/>
      <c r="E21" s="125" t="s">
        <v>123</v>
      </c>
      <c r="F21" s="126"/>
      <c r="G21" s="126"/>
      <c r="H21" s="126"/>
      <c r="I21" s="126"/>
      <c r="J21" s="126"/>
      <c r="K21" s="127"/>
      <c r="L21" s="123">
        <f>970000</f>
        <v>970000</v>
      </c>
      <c r="M21" s="124"/>
    </row>
    <row r="22" spans="1:13" s="1" customFormat="1" ht="20.25" customHeight="1" x14ac:dyDescent="0.25">
      <c r="A22" s="100">
        <v>16</v>
      </c>
      <c r="B22" s="104" t="s">
        <v>124</v>
      </c>
      <c r="C22" s="112"/>
      <c r="D22" s="113"/>
      <c r="E22" s="109" t="s">
        <v>125</v>
      </c>
      <c r="F22" s="110"/>
      <c r="G22" s="110"/>
      <c r="H22" s="110"/>
      <c r="I22" s="110"/>
      <c r="J22" s="110"/>
      <c r="K22" s="111"/>
      <c r="L22" s="123">
        <f>1692000</f>
        <v>1692000</v>
      </c>
      <c r="M22" s="124"/>
    </row>
  </sheetData>
  <sheetProtection password="A51E" sheet="1" objects="1" scenarios="1" selectLockedCells="1" selectUnlockedCells="1"/>
  <mergeCells count="30">
    <mergeCell ref="L19:M19"/>
    <mergeCell ref="L20:M20"/>
    <mergeCell ref="E21:K21"/>
    <mergeCell ref="L21:M21"/>
    <mergeCell ref="L22:M22"/>
    <mergeCell ref="E15:K15"/>
    <mergeCell ref="L15:M15"/>
    <mergeCell ref="E16:K16"/>
    <mergeCell ref="L16:M16"/>
    <mergeCell ref="L17:M17"/>
    <mergeCell ref="L18:M18"/>
    <mergeCell ref="E12:K12"/>
    <mergeCell ref="L12:M12"/>
    <mergeCell ref="E13:K13"/>
    <mergeCell ref="L13:M13"/>
    <mergeCell ref="E14:K14"/>
    <mergeCell ref="L14:M14"/>
    <mergeCell ref="E9:K9"/>
    <mergeCell ref="L9:M9"/>
    <mergeCell ref="E10:K10"/>
    <mergeCell ref="L10:M10"/>
    <mergeCell ref="E11:K11"/>
    <mergeCell ref="L11:M11"/>
    <mergeCell ref="B4:M4"/>
    <mergeCell ref="E6:J6"/>
    <mergeCell ref="L6:M6"/>
    <mergeCell ref="E7:K7"/>
    <mergeCell ref="L7:M7"/>
    <mergeCell ref="E8:K8"/>
    <mergeCell ref="L8:M8"/>
  </mergeCells>
  <pageMargins left="0.5" right="0.4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85" workbookViewId="0">
      <selection activeCell="P20" sqref="P20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129</v>
      </c>
      <c r="L8" s="23"/>
      <c r="M8" s="23"/>
      <c r="N8" s="24"/>
    </row>
    <row r="9" spans="1:14" x14ac:dyDescent="0.25">
      <c r="A9" s="25" t="s">
        <v>29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26.25" x14ac:dyDescent="0.25">
      <c r="A13" s="47"/>
      <c r="B13" s="48" t="s">
        <v>30</v>
      </c>
      <c r="C13" s="49">
        <v>30000</v>
      </c>
      <c r="D13" s="50"/>
      <c r="E13" s="47"/>
      <c r="F13" s="51">
        <f>H13+J13+L13+N13</f>
        <v>30000</v>
      </c>
      <c r="G13" s="47"/>
      <c r="H13" s="52">
        <v>30000</v>
      </c>
      <c r="I13" s="47"/>
      <c r="J13" s="52">
        <v>0</v>
      </c>
      <c r="K13" s="47"/>
      <c r="L13" s="52"/>
      <c r="M13" s="47"/>
      <c r="N13" s="52"/>
    </row>
    <row r="14" spans="1:14" x14ac:dyDescent="0.25">
      <c r="A14" s="47"/>
      <c r="B14" s="48" t="s">
        <v>31</v>
      </c>
      <c r="C14" s="49">
        <v>40000</v>
      </c>
      <c r="D14" s="50" t="s">
        <v>32</v>
      </c>
      <c r="E14" s="47">
        <v>1</v>
      </c>
      <c r="F14" s="51">
        <f>H14+J14+L14+N14</f>
        <v>40000</v>
      </c>
      <c r="G14" s="47"/>
      <c r="H14" s="52">
        <v>40000</v>
      </c>
      <c r="I14" s="47"/>
      <c r="J14" s="52"/>
      <c r="K14" s="47"/>
      <c r="L14" s="52">
        <v>0</v>
      </c>
      <c r="M14" s="47"/>
      <c r="N14" s="52"/>
    </row>
    <row r="15" spans="1:14" x14ac:dyDescent="0.25">
      <c r="A15" s="47"/>
      <c r="B15" s="48"/>
      <c r="C15" s="53"/>
      <c r="D15" s="54"/>
      <c r="E15" s="55"/>
      <c r="F15" s="56">
        <f>C15</f>
        <v>0</v>
      </c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70000</v>
      </c>
      <c r="G17" s="47"/>
      <c r="H17" s="59">
        <f>SUM(H13:H16)</f>
        <v>70000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83" t="s">
        <v>130</v>
      </c>
      <c r="K22" s="83"/>
      <c r="L22" s="83"/>
      <c r="M22" s="136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15" t="s">
        <v>33</v>
      </c>
      <c r="K23" s="115"/>
      <c r="L23" s="115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</sheetData>
  <sheetProtection password="A51E" sheet="1" objects="1" scenarios="1" selectLockedCells="1" selectUnlockedCells="1"/>
  <mergeCells count="9">
    <mergeCell ref="J23:L23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85" workbookViewId="0">
      <selection activeCell="P17" sqref="P17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131</v>
      </c>
      <c r="L8" s="23"/>
      <c r="M8" s="23"/>
      <c r="N8" s="24"/>
    </row>
    <row r="9" spans="1:14" x14ac:dyDescent="0.25">
      <c r="A9" s="25" t="s">
        <v>34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26.25" x14ac:dyDescent="0.25">
      <c r="A13" s="47"/>
      <c r="B13" s="48" t="s">
        <v>35</v>
      </c>
      <c r="C13" s="49">
        <v>10000</v>
      </c>
      <c r="D13" s="50"/>
      <c r="E13" s="47"/>
      <c r="F13" s="51">
        <f>H13+J13+L13+N13</f>
        <v>10000</v>
      </c>
      <c r="G13" s="47"/>
      <c r="H13" s="52">
        <v>10000</v>
      </c>
      <c r="I13" s="47"/>
      <c r="J13" s="52">
        <v>0</v>
      </c>
      <c r="K13" s="47"/>
      <c r="L13" s="52"/>
      <c r="M13" s="47"/>
      <c r="N13" s="52"/>
    </row>
    <row r="14" spans="1:14" ht="51.75" x14ac:dyDescent="0.25">
      <c r="A14" s="47"/>
      <c r="B14" s="48" t="s">
        <v>36</v>
      </c>
      <c r="C14" s="49"/>
      <c r="D14" s="50"/>
      <c r="E14" s="47"/>
      <c r="F14" s="51">
        <f>H14+J14+L14+N14</f>
        <v>250000</v>
      </c>
      <c r="G14" s="47"/>
      <c r="H14" s="52">
        <v>250000</v>
      </c>
      <c r="I14" s="47"/>
      <c r="J14" s="52"/>
      <c r="K14" s="47"/>
      <c r="L14" s="52"/>
      <c r="M14" s="47"/>
      <c r="N14" s="52"/>
    </row>
    <row r="15" spans="1:14" ht="43.5" customHeight="1" x14ac:dyDescent="0.25">
      <c r="A15" s="47"/>
      <c r="B15" s="48" t="s">
        <v>37</v>
      </c>
      <c r="C15" s="53"/>
      <c r="D15" s="54"/>
      <c r="E15" s="55"/>
      <c r="F15" s="51">
        <f>H15+J15+L15+N15</f>
        <v>60000</v>
      </c>
      <c r="G15" s="47"/>
      <c r="H15" s="52">
        <v>60000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320000</v>
      </c>
      <c r="G17" s="47"/>
      <c r="H17" s="59">
        <f>SUM(H13:H16)</f>
        <v>320000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83" t="s">
        <v>132</v>
      </c>
      <c r="K22" s="83"/>
      <c r="L22" s="83"/>
      <c r="M22" s="136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15" t="s">
        <v>38</v>
      </c>
      <c r="K23" s="115"/>
      <c r="L23" s="115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</sheetData>
  <sheetProtection password="A51E" sheet="1" objects="1" scenarios="1" selectLockedCells="1" selectUnlockedCells="1"/>
  <mergeCells count="9">
    <mergeCell ref="J23:L23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zoomScaleSheetLayoutView="85" workbookViewId="0">
      <selection activeCell="P14" sqref="P14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133</v>
      </c>
      <c r="L8" s="23"/>
      <c r="M8" s="23"/>
      <c r="N8" s="24"/>
    </row>
    <row r="9" spans="1:14" x14ac:dyDescent="0.25">
      <c r="A9" s="25" t="s">
        <v>39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7" t="s">
        <v>12</v>
      </c>
      <c r="C11" s="38" t="s">
        <v>13</v>
      </c>
      <c r="D11" s="121" t="s">
        <v>14</v>
      </c>
      <c r="E11" s="122"/>
      <c r="F11" s="37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54.75" customHeight="1" x14ac:dyDescent="0.25">
      <c r="A13" s="47"/>
      <c r="B13" s="48" t="s">
        <v>40</v>
      </c>
      <c r="C13" s="49">
        <v>80000</v>
      </c>
      <c r="D13" s="50" t="s">
        <v>32</v>
      </c>
      <c r="E13" s="47">
        <v>1</v>
      </c>
      <c r="F13" s="51">
        <f>H13+J13+L13+N13</f>
        <v>80000</v>
      </c>
      <c r="G13" s="47"/>
      <c r="H13" s="52">
        <v>80000</v>
      </c>
      <c r="I13" s="47"/>
      <c r="J13" s="52">
        <v>0</v>
      </c>
      <c r="K13" s="47"/>
      <c r="L13" s="52"/>
      <c r="M13" s="47"/>
      <c r="N13" s="52"/>
    </row>
    <row r="14" spans="1:14" ht="39.75" customHeight="1" x14ac:dyDescent="0.25">
      <c r="A14" s="47"/>
      <c r="B14" s="48" t="s">
        <v>41</v>
      </c>
      <c r="C14" s="49"/>
      <c r="D14" s="50"/>
      <c r="E14" s="47"/>
      <c r="F14" s="51">
        <f>H14+J14+L14+N14</f>
        <v>336848.22</v>
      </c>
      <c r="G14" s="47"/>
      <c r="H14" s="52">
        <v>336848.22</v>
      </c>
      <c r="I14" s="47"/>
      <c r="J14" s="52"/>
      <c r="K14" s="47"/>
      <c r="L14" s="52"/>
      <c r="M14" s="47"/>
      <c r="N14" s="52"/>
    </row>
    <row r="15" spans="1:14" ht="19.5" customHeight="1" x14ac:dyDescent="0.25">
      <c r="A15" s="47"/>
      <c r="B15" s="48" t="s">
        <v>42</v>
      </c>
      <c r="C15" s="53">
        <v>30000</v>
      </c>
      <c r="D15" s="54"/>
      <c r="E15" s="55"/>
      <c r="F15" s="51">
        <f t="shared" ref="F15:F16" si="0">H15+J15+L15+N15</f>
        <v>30000</v>
      </c>
      <c r="G15" s="47"/>
      <c r="H15" s="52">
        <f>C15</f>
        <v>30000</v>
      </c>
      <c r="I15" s="47"/>
      <c r="J15" s="52"/>
      <c r="K15" s="47"/>
      <c r="L15" s="52"/>
      <c r="M15" s="47"/>
      <c r="N15" s="52"/>
    </row>
    <row r="16" spans="1:14" ht="46.5" customHeight="1" x14ac:dyDescent="0.25">
      <c r="A16" s="47"/>
      <c r="B16" s="48" t="s">
        <v>43</v>
      </c>
      <c r="C16" s="53"/>
      <c r="D16" s="54"/>
      <c r="E16" s="55"/>
      <c r="F16" s="51">
        <f t="shared" si="0"/>
        <v>60000</v>
      </c>
      <c r="G16" s="47"/>
      <c r="H16" s="52">
        <v>60000</v>
      </c>
      <c r="I16" s="47"/>
      <c r="J16" s="52"/>
      <c r="K16" s="47"/>
      <c r="L16" s="52"/>
      <c r="M16" s="47"/>
      <c r="N16" s="52"/>
    </row>
    <row r="17" spans="1:14" x14ac:dyDescent="0.25">
      <c r="A17" s="47"/>
      <c r="B17" s="57"/>
      <c r="C17" s="49"/>
      <c r="D17" s="54"/>
      <c r="E17" s="55"/>
      <c r="F17" s="51"/>
      <c r="G17" s="47"/>
      <c r="H17" s="52"/>
      <c r="I17" s="47"/>
      <c r="J17" s="52"/>
      <c r="K17" s="47"/>
      <c r="L17" s="52"/>
      <c r="M17" s="47"/>
      <c r="N17" s="52"/>
    </row>
    <row r="18" spans="1:14" x14ac:dyDescent="0.25">
      <c r="A18" s="55" t="s">
        <v>25</v>
      </c>
      <c r="B18" s="58"/>
      <c r="C18" s="53"/>
      <c r="D18" s="54"/>
      <c r="E18" s="55"/>
      <c r="F18" s="59">
        <f>SUM(F13:F17)</f>
        <v>506848.22</v>
      </c>
      <c r="G18" s="47"/>
      <c r="H18" s="59">
        <f>SUM(H13:H17)</f>
        <v>506848.22</v>
      </c>
      <c r="I18" s="47"/>
      <c r="J18" s="59">
        <f>SUM(J13:J17)</f>
        <v>0</v>
      </c>
      <c r="K18" s="47"/>
      <c r="L18" s="59">
        <f>SUM(L13:L17)</f>
        <v>0</v>
      </c>
      <c r="M18" s="47"/>
      <c r="N18" s="59">
        <f>SUM(N13:N17)</f>
        <v>0</v>
      </c>
    </row>
    <row r="19" spans="1:14" x14ac:dyDescent="0.25">
      <c r="A19" s="60"/>
      <c r="B19" s="61"/>
      <c r="C19" s="62"/>
      <c r="D19" s="63"/>
      <c r="E19" s="64"/>
      <c r="F19" s="65"/>
      <c r="G19" s="65"/>
      <c r="H19" s="61"/>
      <c r="I19" s="61"/>
      <c r="J19" s="61"/>
      <c r="K19" s="61"/>
      <c r="L19" s="61"/>
      <c r="M19" s="61"/>
      <c r="N19" s="66"/>
    </row>
    <row r="20" spans="1:14" x14ac:dyDescent="0.25">
      <c r="A20" s="67"/>
      <c r="B20" s="65"/>
      <c r="C20" s="68"/>
      <c r="D20" s="69"/>
      <c r="E20" s="70"/>
      <c r="F20" s="65"/>
      <c r="G20" s="65"/>
      <c r="H20" s="65"/>
      <c r="I20" s="65"/>
      <c r="J20" s="65"/>
      <c r="K20" s="65"/>
      <c r="L20" s="65"/>
      <c r="M20" s="65"/>
      <c r="N20" s="71"/>
    </row>
    <row r="21" spans="1:14" x14ac:dyDescent="0.25">
      <c r="A21" s="67"/>
      <c r="B21" s="72" t="s">
        <v>26</v>
      </c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2"/>
      <c r="I22" s="65"/>
      <c r="J22" s="65"/>
      <c r="K22" s="65"/>
      <c r="L22" s="65"/>
      <c r="M22" s="65"/>
      <c r="N22" s="71"/>
    </row>
    <row r="23" spans="1:14" x14ac:dyDescent="0.25">
      <c r="A23" s="67"/>
      <c r="B23" s="72"/>
      <c r="C23" s="73"/>
      <c r="D23" s="74"/>
      <c r="E23" s="75"/>
      <c r="F23" s="72"/>
      <c r="G23" s="72"/>
      <c r="H23" s="76" t="s">
        <v>27</v>
      </c>
      <c r="I23" s="65"/>
      <c r="J23" s="83" t="s">
        <v>134</v>
      </c>
      <c r="K23" s="83"/>
      <c r="L23" s="83"/>
      <c r="M23" s="65"/>
      <c r="N23" s="71"/>
    </row>
    <row r="24" spans="1:14" x14ac:dyDescent="0.25">
      <c r="A24" s="67"/>
      <c r="B24" s="65"/>
      <c r="C24" s="68"/>
      <c r="D24" s="69"/>
      <c r="E24" s="70"/>
      <c r="F24" s="65"/>
      <c r="G24" s="65"/>
      <c r="H24" s="65"/>
      <c r="I24" s="65"/>
      <c r="J24" s="115" t="s">
        <v>44</v>
      </c>
      <c r="K24" s="115"/>
      <c r="L24" s="115"/>
      <c r="M24" s="65"/>
      <c r="N24" s="71"/>
    </row>
    <row r="25" spans="1:14" x14ac:dyDescent="0.25">
      <c r="A25" s="77"/>
      <c r="B25" s="78"/>
      <c r="C25" s="79"/>
      <c r="D25" s="80"/>
      <c r="E25" s="81"/>
      <c r="F25" s="78"/>
      <c r="G25" s="78"/>
      <c r="H25" s="78"/>
      <c r="I25" s="78"/>
      <c r="J25" s="78"/>
      <c r="K25" s="78"/>
      <c r="L25" s="78"/>
      <c r="M25" s="78"/>
      <c r="N25" s="82"/>
    </row>
  </sheetData>
  <sheetProtection password="A51E" sheet="1" objects="1" scenarios="1" selectLockedCells="1" selectUnlockedCells="1"/>
  <mergeCells count="9">
    <mergeCell ref="A4:N4"/>
    <mergeCell ref="A5:N5"/>
    <mergeCell ref="G10:N10"/>
    <mergeCell ref="D11:E11"/>
    <mergeCell ref="G11:H11"/>
    <mergeCell ref="I11:J11"/>
    <mergeCell ref="K11:L11"/>
    <mergeCell ref="M11:N11"/>
    <mergeCell ref="J24:L24"/>
  </mergeCells>
  <pageMargins left="0.5" right="0.4" top="0.75" bottom="0.75" header="0.3" footer="0.3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85" workbookViewId="0">
      <selection activeCell="P17" sqref="P17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135</v>
      </c>
      <c r="L8" s="23"/>
      <c r="M8" s="23"/>
      <c r="N8" s="24"/>
    </row>
    <row r="9" spans="1:14" x14ac:dyDescent="0.25">
      <c r="A9" s="25" t="s">
        <v>45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21" customHeight="1" x14ac:dyDescent="0.25">
      <c r="A13" s="47"/>
      <c r="B13" s="137" t="s">
        <v>136</v>
      </c>
      <c r="C13" s="49"/>
      <c r="D13" s="50"/>
      <c r="E13" s="47"/>
      <c r="F13" s="51">
        <f>H13+J13+L13+N13</f>
        <v>15000</v>
      </c>
      <c r="G13" s="47"/>
      <c r="H13" s="52">
        <v>15000</v>
      </c>
      <c r="I13" s="47"/>
      <c r="J13" s="52">
        <v>0</v>
      </c>
      <c r="K13" s="47"/>
      <c r="L13" s="52"/>
      <c r="M13" s="47"/>
      <c r="N13" s="52"/>
    </row>
    <row r="14" spans="1:14" ht="32.25" customHeight="1" x14ac:dyDescent="0.25">
      <c r="A14" s="47"/>
      <c r="B14" s="48" t="s">
        <v>137</v>
      </c>
      <c r="C14" s="49"/>
      <c r="D14" s="50"/>
      <c r="E14" s="47"/>
      <c r="F14" s="51">
        <f>H14+J14+L14+N14</f>
        <v>15000</v>
      </c>
      <c r="G14" s="47"/>
      <c r="H14" s="52">
        <v>15000</v>
      </c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30000</v>
      </c>
      <c r="G17" s="47"/>
      <c r="H17" s="59">
        <f>SUM(H13:H16)</f>
        <v>30000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83" t="s">
        <v>138</v>
      </c>
      <c r="K22" s="83"/>
      <c r="L22" s="83"/>
      <c r="M22" s="136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84" t="s">
        <v>46</v>
      </c>
      <c r="K23" s="84"/>
      <c r="L23" s="84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</sheetData>
  <sheetProtection password="A51E" sheet="1" objects="1" scenarios="1" selectLockedCells="1" selectUnlockedCells="1"/>
  <mergeCells count="8"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85" workbookViewId="0">
      <selection activeCell="P19" sqref="P19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139</v>
      </c>
      <c r="L8" s="23"/>
      <c r="M8" s="23"/>
      <c r="N8" s="24"/>
    </row>
    <row r="9" spans="1:14" x14ac:dyDescent="0.25">
      <c r="A9" s="25" t="s">
        <v>47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26.25" customHeight="1" x14ac:dyDescent="0.25">
      <c r="A13" s="47"/>
      <c r="B13" s="48" t="s">
        <v>48</v>
      </c>
      <c r="C13" s="49">
        <v>80000</v>
      </c>
      <c r="D13" s="50" t="s">
        <v>32</v>
      </c>
      <c r="E13" s="47">
        <v>1</v>
      </c>
      <c r="F13" s="51">
        <f>H13+J13+L13+N13</f>
        <v>80000</v>
      </c>
      <c r="G13" s="47">
        <v>1</v>
      </c>
      <c r="H13" s="52">
        <v>80000</v>
      </c>
      <c r="I13" s="47"/>
      <c r="J13" s="52">
        <v>0</v>
      </c>
      <c r="K13" s="47"/>
      <c r="L13" s="52"/>
      <c r="M13" s="47"/>
      <c r="N13" s="52"/>
    </row>
    <row r="14" spans="1:14" x14ac:dyDescent="0.25">
      <c r="A14" s="47"/>
      <c r="B14" s="48"/>
      <c r="C14" s="49"/>
      <c r="D14" s="50"/>
      <c r="E14" s="47"/>
      <c r="F14" s="51"/>
      <c r="G14" s="47"/>
      <c r="H14" s="52"/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80000</v>
      </c>
      <c r="G17" s="47"/>
      <c r="H17" s="59">
        <f>SUM(H13:H16)</f>
        <v>80000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114" t="s">
        <v>140</v>
      </c>
      <c r="K22" s="114"/>
      <c r="L22" s="114"/>
      <c r="M22" s="65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15" t="s">
        <v>49</v>
      </c>
      <c r="K23" s="115"/>
      <c r="L23" s="115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</sheetData>
  <sheetProtection password="A51E" sheet="1" objects="1" scenarios="1" selectLockedCells="1" selectUnlockedCells="1"/>
  <mergeCells count="10">
    <mergeCell ref="J22:L22"/>
    <mergeCell ref="J23:L23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zoomScaleSheetLayoutView="85" workbookViewId="0">
      <selection activeCell="Q18" sqref="Q18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141</v>
      </c>
      <c r="L8" s="23"/>
      <c r="M8" s="23"/>
      <c r="N8" s="24"/>
    </row>
    <row r="9" spans="1:14" x14ac:dyDescent="0.25">
      <c r="A9" s="25" t="s">
        <v>50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26.25" x14ac:dyDescent="0.25">
      <c r="A13" s="47"/>
      <c r="B13" s="48" t="s">
        <v>51</v>
      </c>
      <c r="C13" s="49">
        <v>13000</v>
      </c>
      <c r="D13" s="50" t="s">
        <v>32</v>
      </c>
      <c r="E13" s="47">
        <v>1</v>
      </c>
      <c r="F13" s="51">
        <f>H13+J13+L13+N13</f>
        <v>13000</v>
      </c>
      <c r="G13" s="47">
        <v>1</v>
      </c>
      <c r="H13" s="52">
        <v>13000</v>
      </c>
      <c r="I13" s="47"/>
      <c r="J13" s="52">
        <v>0</v>
      </c>
      <c r="K13" s="47"/>
      <c r="L13" s="52"/>
      <c r="M13" s="47"/>
      <c r="N13" s="52"/>
    </row>
    <row r="14" spans="1:14" x14ac:dyDescent="0.25">
      <c r="A14" s="47"/>
      <c r="B14" s="48"/>
      <c r="C14" s="49"/>
      <c r="D14" s="50"/>
      <c r="E14" s="47"/>
      <c r="F14" s="51"/>
      <c r="G14" s="47"/>
      <c r="H14" s="52"/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13000</v>
      </c>
      <c r="G17" s="47"/>
      <c r="H17" s="59">
        <f>SUM(H13:H16)</f>
        <v>13000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83" t="s">
        <v>132</v>
      </c>
      <c r="K22" s="83"/>
      <c r="L22" s="83"/>
      <c r="M22" s="136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15" t="s">
        <v>142</v>
      </c>
      <c r="K23" s="115"/>
      <c r="L23" s="115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  <row r="25" spans="1:14" x14ac:dyDescent="0.25">
      <c r="K25" s="3"/>
      <c r="L25" s="3"/>
      <c r="M25" s="3"/>
      <c r="N25" s="3"/>
    </row>
    <row r="26" spans="1:14" x14ac:dyDescent="0.25">
      <c r="K26" s="3"/>
      <c r="L26" s="3"/>
      <c r="M26" s="3"/>
      <c r="N26" s="3"/>
    </row>
    <row r="27" spans="1:14" x14ac:dyDescent="0.25">
      <c r="K27" s="3"/>
      <c r="L27" s="3"/>
      <c r="M27" s="3"/>
      <c r="N27" s="3"/>
    </row>
    <row r="28" spans="1:14" x14ac:dyDescent="0.25">
      <c r="K28" s="3"/>
      <c r="L28" s="3"/>
      <c r="M28" s="3"/>
      <c r="N28" s="3"/>
    </row>
    <row r="29" spans="1:14" x14ac:dyDescent="0.25">
      <c r="K29" s="3"/>
      <c r="L29" s="3"/>
      <c r="M29" s="3"/>
      <c r="N29" s="3"/>
    </row>
    <row r="30" spans="1:14" x14ac:dyDescent="0.25">
      <c r="K30" s="3"/>
      <c r="L30" s="3"/>
      <c r="M30" s="3"/>
      <c r="N30" s="3"/>
    </row>
    <row r="31" spans="1:14" x14ac:dyDescent="0.25">
      <c r="K31" s="3"/>
      <c r="L31" s="3"/>
      <c r="M31" s="3"/>
      <c r="N31" s="3"/>
    </row>
    <row r="32" spans="1:14" x14ac:dyDescent="0.25">
      <c r="K32" s="3"/>
      <c r="L32" s="3"/>
      <c r="M32" s="3"/>
      <c r="N32" s="3"/>
    </row>
    <row r="33" spans="11:14" x14ac:dyDescent="0.25">
      <c r="K33" s="3"/>
      <c r="L33" s="3"/>
      <c r="M33" s="3"/>
      <c r="N33" s="3"/>
    </row>
  </sheetData>
  <sheetProtection password="A51E" sheet="1" objects="1" scenarios="1" selectLockedCells="1" selectUnlockedCells="1"/>
  <mergeCells count="9">
    <mergeCell ref="J23:L23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Normal="100" zoomScaleSheetLayoutView="85" workbookViewId="0">
      <selection activeCell="R14" sqref="R14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143</v>
      </c>
      <c r="L8" s="23"/>
      <c r="M8" s="23"/>
      <c r="N8" s="24"/>
    </row>
    <row r="9" spans="1:14" x14ac:dyDescent="0.25">
      <c r="A9" s="25" t="s">
        <v>52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ht="26.25" x14ac:dyDescent="0.25">
      <c r="A13" s="47"/>
      <c r="B13" s="48" t="s">
        <v>53</v>
      </c>
      <c r="C13" s="49"/>
      <c r="D13" s="50"/>
      <c r="E13" s="47"/>
      <c r="F13" s="51">
        <f>H13+J13+L13+N13</f>
        <v>60000</v>
      </c>
      <c r="G13" s="47"/>
      <c r="H13" s="52">
        <v>60000</v>
      </c>
      <c r="I13" s="47"/>
      <c r="J13" s="52">
        <v>0</v>
      </c>
      <c r="K13" s="47"/>
      <c r="L13" s="52"/>
      <c r="M13" s="47"/>
      <c r="N13" s="52"/>
    </row>
    <row r="14" spans="1:14" ht="39" x14ac:dyDescent="0.25">
      <c r="A14" s="47"/>
      <c r="B14" s="48" t="s">
        <v>54</v>
      </c>
      <c r="C14" s="49"/>
      <c r="D14" s="50"/>
      <c r="E14" s="47"/>
      <c r="F14" s="51">
        <f>H14+J14+L14+N14</f>
        <v>130000</v>
      </c>
      <c r="G14" s="47"/>
      <c r="H14" s="52">
        <v>130000</v>
      </c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190000</v>
      </c>
      <c r="G17" s="47"/>
      <c r="H17" s="59">
        <f>SUM(H13:H16)</f>
        <v>190000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83" t="s">
        <v>144</v>
      </c>
      <c r="K22" s="83"/>
      <c r="L22" s="83"/>
      <c r="M22" s="136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115" t="s">
        <v>55</v>
      </c>
      <c r="K23" s="115"/>
      <c r="L23" s="115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  <row r="25" spans="1:14" x14ac:dyDescent="0.25">
      <c r="K25" s="3"/>
      <c r="L25" s="3"/>
      <c r="M25" s="3"/>
      <c r="N25" s="3"/>
    </row>
    <row r="26" spans="1:14" x14ac:dyDescent="0.25">
      <c r="K26" s="3"/>
      <c r="L26" s="3"/>
      <c r="M26" s="3"/>
      <c r="N26" s="3"/>
    </row>
    <row r="27" spans="1:14" x14ac:dyDescent="0.25">
      <c r="K27" s="3"/>
      <c r="L27" s="3"/>
      <c r="M27" s="3"/>
      <c r="N27" s="3"/>
    </row>
    <row r="28" spans="1:14" x14ac:dyDescent="0.25">
      <c r="K28" s="3"/>
      <c r="L28" s="3"/>
      <c r="M28" s="3"/>
      <c r="N28" s="3"/>
    </row>
    <row r="29" spans="1:14" x14ac:dyDescent="0.25">
      <c r="K29" s="3"/>
      <c r="L29" s="3"/>
      <c r="M29" s="3"/>
      <c r="N29" s="3"/>
    </row>
    <row r="30" spans="1:14" x14ac:dyDescent="0.25">
      <c r="K30" s="3"/>
      <c r="L30" s="3"/>
      <c r="M30" s="3"/>
      <c r="N30" s="3"/>
    </row>
    <row r="31" spans="1:14" x14ac:dyDescent="0.25">
      <c r="K31" s="3"/>
      <c r="L31" s="3"/>
      <c r="M31" s="3"/>
      <c r="N31" s="3"/>
    </row>
  </sheetData>
  <sheetProtection password="A51E" sheet="1" objects="1" scenarios="1" selectLockedCells="1" selectUnlockedCells="1"/>
  <mergeCells count="9">
    <mergeCell ref="J23:L23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Normal="100" zoomScaleSheetLayoutView="85" workbookViewId="0">
      <selection activeCell="Q15" sqref="Q15"/>
    </sheetView>
  </sheetViews>
  <sheetFormatPr defaultRowHeight="15" x14ac:dyDescent="0.25"/>
  <cols>
    <col min="1" max="1" width="7" style="1" customWidth="1"/>
    <col min="2" max="2" width="24.28515625" style="1" customWidth="1"/>
    <col min="3" max="3" width="10" style="2" customWidth="1"/>
    <col min="4" max="4" width="6.5703125" style="1" customWidth="1"/>
    <col min="5" max="5" width="5.42578125" style="1" customWidth="1"/>
    <col min="6" max="6" width="14.140625" style="1" customWidth="1"/>
    <col min="7" max="7" width="5.5703125" style="1" customWidth="1"/>
    <col min="8" max="8" width="12.7109375" style="1" customWidth="1"/>
    <col min="9" max="9" width="5.7109375" style="1" customWidth="1"/>
    <col min="10" max="10" width="8.140625" style="1" customWidth="1"/>
    <col min="11" max="11" width="5.7109375" style="1" customWidth="1"/>
    <col min="12" max="12" width="9.5703125" style="1" customWidth="1"/>
    <col min="13" max="13" width="5.7109375" style="1" customWidth="1"/>
    <col min="14" max="14" width="8.42578125" style="1" customWidth="1"/>
    <col min="15" max="15" width="10.140625" customWidth="1"/>
    <col min="16" max="16" width="8.5703125" customWidth="1"/>
    <col min="17" max="17" width="6.140625" customWidth="1"/>
    <col min="18" max="18" width="13.140625" customWidth="1"/>
    <col min="19" max="19" width="11.28515625" customWidth="1"/>
    <col min="20" max="20" width="13.140625" customWidth="1"/>
    <col min="21" max="21" width="6.42578125" customWidth="1"/>
  </cols>
  <sheetData>
    <row r="1" spans="1:14" x14ac:dyDescent="0.25">
      <c r="A1" s="1" t="s">
        <v>0</v>
      </c>
      <c r="K1" s="3"/>
      <c r="L1" s="3"/>
      <c r="M1" s="3"/>
      <c r="N1" s="3"/>
    </row>
    <row r="2" spans="1:14" x14ac:dyDescent="0.25">
      <c r="K2" s="3"/>
      <c r="L2" s="3"/>
      <c r="M2" s="3"/>
      <c r="N2" s="3"/>
    </row>
    <row r="3" spans="1:14" x14ac:dyDescent="0.25">
      <c r="K3" s="3"/>
      <c r="L3" s="3"/>
      <c r="M3" s="3"/>
      <c r="N3" s="3"/>
    </row>
    <row r="4" spans="1:14" x14ac:dyDescent="0.25">
      <c r="A4" s="116" t="s">
        <v>126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C6" s="6"/>
      <c r="D6" s="7"/>
      <c r="E6" s="8"/>
      <c r="F6" s="9"/>
    </row>
    <row r="7" spans="1:14" x14ac:dyDescent="0.25">
      <c r="A7" s="10" t="s">
        <v>2</v>
      </c>
      <c r="B7" s="10"/>
      <c r="C7" s="11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15" t="s">
        <v>3</v>
      </c>
      <c r="B8" s="16"/>
      <c r="C8" s="17"/>
      <c r="D8" s="18"/>
      <c r="E8" s="19"/>
      <c r="F8" s="20" t="s">
        <v>4</v>
      </c>
      <c r="G8" s="21"/>
      <c r="H8" s="21"/>
      <c r="I8" s="21"/>
      <c r="J8" s="22"/>
      <c r="K8" s="23" t="s">
        <v>145</v>
      </c>
      <c r="L8" s="23"/>
      <c r="M8" s="23"/>
      <c r="N8" s="24"/>
    </row>
    <row r="9" spans="1:14" x14ac:dyDescent="0.25">
      <c r="A9" s="25" t="s">
        <v>56</v>
      </c>
      <c r="B9" s="10"/>
      <c r="C9" s="26"/>
      <c r="D9" s="27"/>
      <c r="E9" s="28"/>
      <c r="F9" s="29" t="s">
        <v>6</v>
      </c>
      <c r="G9" s="29" t="s">
        <v>7</v>
      </c>
      <c r="H9" s="30"/>
      <c r="I9" s="20" t="s">
        <v>8</v>
      </c>
      <c r="J9" s="22"/>
      <c r="K9" s="31" t="s">
        <v>9</v>
      </c>
      <c r="L9" s="31"/>
      <c r="M9" s="31"/>
      <c r="N9" s="30"/>
    </row>
    <row r="10" spans="1:14" x14ac:dyDescent="0.25">
      <c r="A10" s="32"/>
      <c r="B10" s="15"/>
      <c r="C10" s="33"/>
      <c r="D10" s="34"/>
      <c r="E10" s="35"/>
      <c r="F10" s="15"/>
      <c r="G10" s="118" t="s">
        <v>10</v>
      </c>
      <c r="H10" s="119"/>
      <c r="I10" s="119"/>
      <c r="J10" s="119"/>
      <c r="K10" s="119"/>
      <c r="L10" s="119"/>
      <c r="M10" s="119"/>
      <c r="N10" s="120"/>
    </row>
    <row r="11" spans="1:14" ht="26.25" x14ac:dyDescent="0.25">
      <c r="A11" s="36" t="s">
        <v>11</v>
      </c>
      <c r="B11" s="39" t="s">
        <v>12</v>
      </c>
      <c r="C11" s="38" t="s">
        <v>13</v>
      </c>
      <c r="D11" s="121" t="s">
        <v>14</v>
      </c>
      <c r="E11" s="122"/>
      <c r="F11" s="39" t="s">
        <v>15</v>
      </c>
      <c r="G11" s="118" t="s">
        <v>16</v>
      </c>
      <c r="H11" s="120"/>
      <c r="I11" s="118" t="s">
        <v>17</v>
      </c>
      <c r="J11" s="120"/>
      <c r="K11" s="118" t="s">
        <v>18</v>
      </c>
      <c r="L11" s="120"/>
      <c r="M11" s="118" t="s">
        <v>19</v>
      </c>
      <c r="N11" s="120"/>
    </row>
    <row r="12" spans="1:14" x14ac:dyDescent="0.25">
      <c r="A12" s="40"/>
      <c r="B12" s="29"/>
      <c r="C12" s="41"/>
      <c r="D12" s="42"/>
      <c r="E12" s="43"/>
      <c r="F12" s="29"/>
      <c r="G12" s="44" t="s">
        <v>20</v>
      </c>
      <c r="H12" s="45" t="s">
        <v>21</v>
      </c>
      <c r="I12" s="45" t="s">
        <v>20</v>
      </c>
      <c r="J12" s="45" t="s">
        <v>22</v>
      </c>
      <c r="K12" s="44" t="s">
        <v>20</v>
      </c>
      <c r="L12" s="46" t="s">
        <v>22</v>
      </c>
      <c r="M12" s="44" t="s">
        <v>20</v>
      </c>
      <c r="N12" s="44" t="s">
        <v>21</v>
      </c>
    </row>
    <row r="13" spans="1:14" x14ac:dyDescent="0.25">
      <c r="A13" s="47"/>
      <c r="B13" s="48" t="s">
        <v>57</v>
      </c>
      <c r="C13" s="49">
        <v>2000</v>
      </c>
      <c r="D13" s="50" t="s">
        <v>32</v>
      </c>
      <c r="E13" s="47">
        <v>1</v>
      </c>
      <c r="F13" s="51">
        <f>H13+J13+L13+N13</f>
        <v>2000</v>
      </c>
      <c r="G13" s="47">
        <v>1</v>
      </c>
      <c r="H13" s="52">
        <v>2000</v>
      </c>
      <c r="I13" s="47"/>
      <c r="J13" s="52">
        <v>0</v>
      </c>
      <c r="K13" s="47"/>
      <c r="L13" s="52"/>
      <c r="M13" s="47"/>
      <c r="N13" s="52"/>
    </row>
    <row r="14" spans="1:14" x14ac:dyDescent="0.25">
      <c r="A14" s="47"/>
      <c r="B14" s="48"/>
      <c r="C14" s="49"/>
      <c r="D14" s="50"/>
      <c r="E14" s="47"/>
      <c r="F14" s="51"/>
      <c r="G14" s="47"/>
      <c r="H14" s="52"/>
      <c r="I14" s="47"/>
      <c r="J14" s="52"/>
      <c r="K14" s="47"/>
      <c r="L14" s="52"/>
      <c r="M14" s="47"/>
      <c r="N14" s="52"/>
    </row>
    <row r="15" spans="1:14" x14ac:dyDescent="0.25">
      <c r="A15" s="47"/>
      <c r="B15" s="48"/>
      <c r="C15" s="53"/>
      <c r="D15" s="54"/>
      <c r="E15" s="55"/>
      <c r="F15" s="56"/>
      <c r="G15" s="47"/>
      <c r="H15" s="52">
        <f>C15</f>
        <v>0</v>
      </c>
      <c r="I15" s="47"/>
      <c r="J15" s="52"/>
      <c r="K15" s="47"/>
      <c r="L15" s="52"/>
      <c r="M15" s="47"/>
      <c r="N15" s="52"/>
    </row>
    <row r="16" spans="1:14" x14ac:dyDescent="0.25">
      <c r="A16" s="47"/>
      <c r="B16" s="57"/>
      <c r="C16" s="49"/>
      <c r="D16" s="54"/>
      <c r="E16" s="55"/>
      <c r="F16" s="51"/>
      <c r="G16" s="47"/>
      <c r="H16" s="52"/>
      <c r="I16" s="47"/>
      <c r="J16" s="52"/>
      <c r="K16" s="47"/>
      <c r="L16" s="52"/>
      <c r="M16" s="47"/>
      <c r="N16" s="52"/>
    </row>
    <row r="17" spans="1:14" x14ac:dyDescent="0.25">
      <c r="A17" s="55" t="s">
        <v>25</v>
      </c>
      <c r="B17" s="58"/>
      <c r="C17" s="53"/>
      <c r="D17" s="54"/>
      <c r="E17" s="55"/>
      <c r="F17" s="59">
        <f>SUM(F13:F16)</f>
        <v>2000</v>
      </c>
      <c r="G17" s="47"/>
      <c r="H17" s="59">
        <f>SUM(H13:H16)</f>
        <v>2000</v>
      </c>
      <c r="I17" s="47"/>
      <c r="J17" s="59">
        <f>SUM(J13:J16)</f>
        <v>0</v>
      </c>
      <c r="K17" s="47"/>
      <c r="L17" s="59">
        <f>SUM(L13:L16)</f>
        <v>0</v>
      </c>
      <c r="M17" s="47"/>
      <c r="N17" s="59">
        <f>SUM(N13:N16)</f>
        <v>0</v>
      </c>
    </row>
    <row r="18" spans="1:14" x14ac:dyDescent="0.25">
      <c r="A18" s="60"/>
      <c r="B18" s="61"/>
      <c r="C18" s="62"/>
      <c r="D18" s="63"/>
      <c r="E18" s="64"/>
      <c r="F18" s="65"/>
      <c r="G18" s="65"/>
      <c r="H18" s="61"/>
      <c r="I18" s="61"/>
      <c r="J18" s="61"/>
      <c r="K18" s="61"/>
      <c r="L18" s="61"/>
      <c r="M18" s="61"/>
      <c r="N18" s="66"/>
    </row>
    <row r="19" spans="1:14" x14ac:dyDescent="0.25">
      <c r="A19" s="67"/>
      <c r="B19" s="65"/>
      <c r="C19" s="68"/>
      <c r="D19" s="69"/>
      <c r="E19" s="70"/>
      <c r="F19" s="65"/>
      <c r="G19" s="65"/>
      <c r="H19" s="65"/>
      <c r="I19" s="65"/>
      <c r="J19" s="65"/>
      <c r="K19" s="65"/>
      <c r="L19" s="65"/>
      <c r="M19" s="65"/>
      <c r="N19" s="71"/>
    </row>
    <row r="20" spans="1:14" x14ac:dyDescent="0.25">
      <c r="A20" s="67"/>
      <c r="B20" s="72" t="s">
        <v>26</v>
      </c>
      <c r="C20" s="73"/>
      <c r="D20" s="74"/>
      <c r="E20" s="75"/>
      <c r="F20" s="72"/>
      <c r="G20" s="72"/>
      <c r="H20" s="72"/>
      <c r="I20" s="65"/>
      <c r="J20" s="65"/>
      <c r="K20" s="65"/>
      <c r="L20" s="65"/>
      <c r="M20" s="65"/>
      <c r="N20" s="71"/>
    </row>
    <row r="21" spans="1:14" x14ac:dyDescent="0.25">
      <c r="A21" s="67"/>
      <c r="B21" s="72"/>
      <c r="C21" s="73"/>
      <c r="D21" s="74"/>
      <c r="E21" s="75"/>
      <c r="F21" s="72"/>
      <c r="G21" s="72"/>
      <c r="H21" s="72"/>
      <c r="I21" s="65"/>
      <c r="J21" s="65"/>
      <c r="K21" s="65"/>
      <c r="L21" s="65"/>
      <c r="M21" s="65"/>
      <c r="N21" s="71"/>
    </row>
    <row r="22" spans="1:14" x14ac:dyDescent="0.25">
      <c r="A22" s="67"/>
      <c r="B22" s="72"/>
      <c r="C22" s="73"/>
      <c r="D22" s="74"/>
      <c r="E22" s="75"/>
      <c r="F22" s="72"/>
      <c r="G22" s="72"/>
      <c r="H22" s="76" t="s">
        <v>27</v>
      </c>
      <c r="I22" s="65"/>
      <c r="J22" s="114" t="s">
        <v>146</v>
      </c>
      <c r="K22" s="114"/>
      <c r="L22" s="114"/>
      <c r="M22" s="65"/>
      <c r="N22" s="71"/>
    </row>
    <row r="23" spans="1:14" x14ac:dyDescent="0.25">
      <c r="A23" s="67"/>
      <c r="B23" s="65"/>
      <c r="C23" s="68"/>
      <c r="D23" s="69"/>
      <c r="E23" s="70"/>
      <c r="F23" s="65"/>
      <c r="G23" s="65"/>
      <c r="H23" s="65"/>
      <c r="I23" s="65"/>
      <c r="J23" s="84" t="s">
        <v>58</v>
      </c>
      <c r="K23" s="84"/>
      <c r="L23" s="84"/>
      <c r="M23" s="65"/>
      <c r="N23" s="71"/>
    </row>
    <row r="24" spans="1:14" x14ac:dyDescent="0.25">
      <c r="A24" s="77"/>
      <c r="B24" s="78"/>
      <c r="C24" s="79"/>
      <c r="D24" s="80"/>
      <c r="E24" s="81"/>
      <c r="F24" s="78"/>
      <c r="G24" s="78"/>
      <c r="H24" s="78"/>
      <c r="I24" s="78"/>
      <c r="J24" s="78"/>
      <c r="K24" s="78"/>
      <c r="L24" s="78"/>
      <c r="M24" s="78"/>
      <c r="N24" s="82"/>
    </row>
    <row r="25" spans="1:14" x14ac:dyDescent="0.25">
      <c r="K25" s="3"/>
      <c r="L25" s="3"/>
      <c r="M25" s="3"/>
      <c r="N25" s="3"/>
    </row>
    <row r="26" spans="1:14" x14ac:dyDescent="0.25">
      <c r="K26" s="3"/>
      <c r="L26" s="3"/>
      <c r="M26" s="3"/>
      <c r="N26" s="3"/>
    </row>
    <row r="27" spans="1:14" x14ac:dyDescent="0.25">
      <c r="K27" s="3"/>
      <c r="L27" s="3"/>
      <c r="M27" s="3"/>
      <c r="N27" s="3"/>
    </row>
    <row r="28" spans="1:14" x14ac:dyDescent="0.25">
      <c r="K28" s="3"/>
      <c r="L28" s="3"/>
      <c r="M28" s="3"/>
      <c r="N28" s="3"/>
    </row>
    <row r="29" spans="1:14" x14ac:dyDescent="0.25">
      <c r="K29" s="3"/>
      <c r="L29" s="3"/>
      <c r="M29" s="3"/>
      <c r="N29" s="3"/>
    </row>
    <row r="30" spans="1:14" x14ac:dyDescent="0.25">
      <c r="K30" s="3"/>
      <c r="L30" s="3"/>
      <c r="M30" s="3"/>
      <c r="N30" s="3"/>
    </row>
    <row r="31" spans="1:14" x14ac:dyDescent="0.25">
      <c r="K31" s="3"/>
      <c r="L31" s="3"/>
      <c r="M31" s="3"/>
      <c r="N31" s="3"/>
    </row>
    <row r="32" spans="1:14" x14ac:dyDescent="0.25">
      <c r="K32" s="3"/>
      <c r="L32" s="3"/>
      <c r="M32" s="3"/>
      <c r="N32" s="3"/>
    </row>
    <row r="33" spans="11:14" x14ac:dyDescent="0.25">
      <c r="K33" s="3"/>
      <c r="L33" s="3"/>
      <c r="M33" s="3"/>
      <c r="N33" s="3"/>
    </row>
    <row r="34" spans="11:14" x14ac:dyDescent="0.25">
      <c r="K34" s="3"/>
      <c r="L34" s="3"/>
      <c r="M34" s="3"/>
      <c r="N34" s="3"/>
    </row>
  </sheetData>
  <sheetProtection password="A51E" sheet="1" objects="1" scenarios="1" selectLockedCells="1" selectUnlockedCells="1"/>
  <mergeCells count="9">
    <mergeCell ref="J22:L22"/>
    <mergeCell ref="A4:N4"/>
    <mergeCell ref="A5:N5"/>
    <mergeCell ref="G10:N10"/>
    <mergeCell ref="D11:E11"/>
    <mergeCell ref="G11:H11"/>
    <mergeCell ref="I11:J11"/>
    <mergeCell ref="K11:L11"/>
    <mergeCell ref="M11:N11"/>
  </mergeCells>
  <pageMargins left="0.5" right="0.4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MAYOR'S OFFICE</vt:lpstr>
      <vt:lpstr>SBO</vt:lpstr>
      <vt:lpstr>MPDC</vt:lpstr>
      <vt:lpstr>HRMO</vt:lpstr>
      <vt:lpstr>LCR</vt:lpstr>
      <vt:lpstr>SUPPLY</vt:lpstr>
      <vt:lpstr>BAC</vt:lpstr>
      <vt:lpstr>YOUTH</vt:lpstr>
      <vt:lpstr>BUDGET</vt:lpstr>
      <vt:lpstr>ACCTNG</vt:lpstr>
      <vt:lpstr>TREAS</vt:lpstr>
      <vt:lpstr>MHO</vt:lpstr>
      <vt:lpstr>MENRO</vt:lpstr>
      <vt:lpstr>ENGG</vt:lpstr>
      <vt:lpstr>WATERWORKS</vt:lpstr>
      <vt:lpstr>MARKET</vt:lpstr>
      <vt:lpstr>SUMMARY</vt:lpstr>
      <vt:lpstr>ACCTNG!Print_Area</vt:lpstr>
      <vt:lpstr>BAC!Print_Area</vt:lpstr>
      <vt:lpstr>BUDGET!Print_Area</vt:lpstr>
      <vt:lpstr>ENGG!Print_Area</vt:lpstr>
      <vt:lpstr>HRMO!Print_Area</vt:lpstr>
      <vt:lpstr>LCR!Print_Area</vt:lpstr>
      <vt:lpstr>MARKET!Print_Area</vt:lpstr>
      <vt:lpstr>'MAYOR''S OFFICE'!Print_Area</vt:lpstr>
      <vt:lpstr>MENRO!Print_Area</vt:lpstr>
      <vt:lpstr>MHO!Print_Area</vt:lpstr>
      <vt:lpstr>MPDC!Print_Area</vt:lpstr>
      <vt:lpstr>SBO!Print_Area</vt:lpstr>
      <vt:lpstr>SUMMARY!Print_Area</vt:lpstr>
      <vt:lpstr>SUPPLY!Print_Area</vt:lpstr>
      <vt:lpstr>TREAS!Print_Area</vt:lpstr>
      <vt:lpstr>WATERWORKS!Print_Area</vt:lpstr>
      <vt:lpstr>YOUTH!Print_Area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2019-05-25T07:23:32Z</cp:lastPrinted>
  <dcterms:created xsi:type="dcterms:W3CDTF">2019-05-24T08:42:21Z</dcterms:created>
  <dcterms:modified xsi:type="dcterms:W3CDTF">2019-05-25T07:29:01Z</dcterms:modified>
</cp:coreProperties>
</file>