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cashflow 2nd qtr.2019" sheetId="1" r:id="rId1"/>
  </sheets>
  <calcPr calcId="145621"/>
</workbook>
</file>

<file path=xl/calcChain.xml><?xml version="1.0" encoding="utf-8"?>
<calcChain xmlns="http://schemas.openxmlformats.org/spreadsheetml/2006/main">
  <c r="B43" i="1" l="1"/>
  <c r="E41" i="1"/>
  <c r="C41" i="1"/>
  <c r="B41" i="1" s="1"/>
  <c r="E40" i="1"/>
  <c r="C40" i="1"/>
  <c r="B40" i="1"/>
  <c r="B39" i="1"/>
  <c r="H37" i="1"/>
  <c r="G37" i="1"/>
  <c r="F37" i="1"/>
  <c r="E37" i="1"/>
  <c r="D37" i="1"/>
  <c r="C37" i="1"/>
  <c r="B37" i="1"/>
  <c r="H33" i="1"/>
  <c r="D33" i="1"/>
  <c r="H32" i="1"/>
  <c r="G32" i="1"/>
  <c r="B32" i="1" s="1"/>
  <c r="E32" i="1"/>
  <c r="E33" i="1" s="1"/>
  <c r="D32" i="1"/>
  <c r="C32" i="1"/>
  <c r="B31" i="1"/>
  <c r="B30" i="1"/>
  <c r="H28" i="1"/>
  <c r="G28" i="1"/>
  <c r="F28" i="1"/>
  <c r="E28" i="1"/>
  <c r="D28" i="1"/>
  <c r="C28" i="1"/>
  <c r="C33" i="1" s="1"/>
  <c r="B27" i="1"/>
  <c r="B26" i="1"/>
  <c r="H23" i="1"/>
  <c r="H42" i="1" s="1"/>
  <c r="H44" i="1" s="1"/>
  <c r="E23" i="1"/>
  <c r="E42" i="1" s="1"/>
  <c r="E44" i="1" s="1"/>
  <c r="D23" i="1"/>
  <c r="D42" i="1" s="1"/>
  <c r="D44" i="1" s="1"/>
  <c r="H21" i="1"/>
  <c r="G21" i="1"/>
  <c r="F21" i="1"/>
  <c r="E21" i="1"/>
  <c r="D21" i="1"/>
  <c r="C21" i="1"/>
  <c r="B21" i="1" s="1"/>
  <c r="B20" i="1"/>
  <c r="B19" i="1"/>
  <c r="B18" i="1"/>
  <c r="B17" i="1"/>
  <c r="B16" i="1"/>
  <c r="H14" i="1"/>
  <c r="G14" i="1"/>
  <c r="G23" i="1" s="1"/>
  <c r="F14" i="1"/>
  <c r="F23" i="1" s="1"/>
  <c r="F42" i="1" s="1"/>
  <c r="F44" i="1" s="1"/>
  <c r="E14" i="1"/>
  <c r="D14" i="1"/>
  <c r="C14" i="1"/>
  <c r="C23" i="1" s="1"/>
  <c r="B13" i="1"/>
  <c r="B12" i="1"/>
  <c r="B11" i="1"/>
  <c r="B10" i="1"/>
  <c r="B14" i="1" s="1"/>
  <c r="B9" i="1"/>
  <c r="C42" i="1" l="1"/>
  <c r="B23" i="1"/>
  <c r="G33" i="1"/>
  <c r="G42" i="1" s="1"/>
  <c r="G44" i="1" s="1"/>
  <c r="B28" i="1"/>
  <c r="C44" i="1" l="1"/>
  <c r="B44" i="1" s="1"/>
  <c r="B42" i="1"/>
  <c r="B33" i="1"/>
</calcChain>
</file>

<file path=xl/sharedStrings.xml><?xml version="1.0" encoding="utf-8"?>
<sst xmlns="http://schemas.openxmlformats.org/spreadsheetml/2006/main" count="54" uniqueCount="51">
  <si>
    <t>FDP Form 9 - Statement of Cash Flow</t>
  </si>
  <si>
    <t>(COA Form)</t>
  </si>
  <si>
    <t>STATEMENT OF CASH FLOWS</t>
  </si>
  <si>
    <t>For the period APRIL- JUNE,  2019</t>
  </si>
  <si>
    <t>Municipality of Tubigon</t>
  </si>
  <si>
    <t>CASH FROM OPERATING ACTIVITIES</t>
  </si>
  <si>
    <t>GENERAL FUND</t>
  </si>
  <si>
    <t>FUND PROPER</t>
  </si>
  <si>
    <t>MARKET</t>
  </si>
  <si>
    <t>WATERWORKS</t>
  </si>
  <si>
    <t>TOLL ROADS</t>
  </si>
  <si>
    <t>HOSPITAL</t>
  </si>
  <si>
    <t>20 % DEV. FUND</t>
  </si>
  <si>
    <t>CASH INFLOWS</t>
  </si>
  <si>
    <t>Collection from Taxpayers</t>
  </si>
  <si>
    <t>Interest Income</t>
  </si>
  <si>
    <t>Other Receipts</t>
  </si>
  <si>
    <t>Receipts from Business/Services Income</t>
  </si>
  <si>
    <t>Share from Internal Revenue Allotment</t>
  </si>
  <si>
    <t xml:space="preserve">        Total Cash Inflows</t>
  </si>
  <si>
    <t>CASH OUTFLOWS</t>
  </si>
  <si>
    <t>Payment of Expenses</t>
  </si>
  <si>
    <t>Payment of Suppliers and Creditors</t>
  </si>
  <si>
    <t>Payments to Employees</t>
  </si>
  <si>
    <t>Interest Expenses</t>
  </si>
  <si>
    <t>Other Expenses</t>
  </si>
  <si>
    <t xml:space="preserve">        Total Cash Outflows</t>
  </si>
  <si>
    <t>Net Cash Provided by (USED IN) Operating Activities</t>
  </si>
  <si>
    <t>CASH FLOWS FROM INVESTING ACTIVITIES:</t>
  </si>
  <si>
    <r>
      <t xml:space="preserve">       </t>
    </r>
    <r>
      <rPr>
        <b/>
        <sz val="9"/>
        <rFont val="Arial"/>
        <family val="2"/>
      </rPr>
      <t>Cash Inflows:</t>
    </r>
  </si>
  <si>
    <t>Collection of principal on loans to other Entities</t>
  </si>
  <si>
    <t>From sale of Property Plant &amp; equipment</t>
  </si>
  <si>
    <t xml:space="preserve">             Total Cash Inflows</t>
  </si>
  <si>
    <r>
      <t xml:space="preserve">     </t>
    </r>
    <r>
      <rPr>
        <b/>
        <sz val="9"/>
        <rFont val="Arial"/>
        <family val="2"/>
      </rPr>
      <t xml:space="preserve"> Cash Outflows:</t>
    </r>
  </si>
  <si>
    <t>Grant/Loan to Other Entities</t>
  </si>
  <si>
    <t>Purchase/Const. of Property, Plant &amp; Equip.</t>
  </si>
  <si>
    <t xml:space="preserve">             Total Cash Outflows</t>
  </si>
  <si>
    <t>Net Cash Provided by (USED IN) Investing Activities</t>
  </si>
  <si>
    <t>CASH FLOWS FROM FINANCING ACTIVITIES:</t>
  </si>
  <si>
    <t>From Acquisition of Loan</t>
  </si>
  <si>
    <t>Payment of Loan Amortization</t>
  </si>
  <si>
    <t xml:space="preserve">         Total Cash Outflows</t>
  </si>
  <si>
    <t>Net Cash Provided by (USED IN) Financing Activities</t>
  </si>
  <si>
    <t>Increase (Decrease) in Cash and Cash Equivalents</t>
  </si>
  <si>
    <t>Cash and Cash Equivalents, January 01, 2019</t>
  </si>
  <si>
    <t>CASH AND CASH EQUIVALENTS,MARCH 31, 2019</t>
  </si>
  <si>
    <t xml:space="preserve">Prepared by: </t>
  </si>
  <si>
    <t>Accounting clerk</t>
  </si>
  <si>
    <t xml:space="preserve">       Municipal Accountant</t>
  </si>
  <si>
    <t>(SGD) NANETTE C. BENABLO</t>
  </si>
  <si>
    <t>Certified correct:      (SGD) HENNESSY D. MUGA,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</si>
</sst>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Font="1"/>
    <xf numFmtId="0" fontId="4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0" fontId="2" fillId="0" borderId="1" xfId="0" applyFont="1" applyBorder="1"/>
    <xf numFmtId="0" fontId="5" fillId="0" borderId="1" xfId="2" applyFont="1" applyBorder="1"/>
    <xf numFmtId="0" fontId="6" fillId="0" borderId="1" xfId="0" applyFont="1" applyBorder="1"/>
    <xf numFmtId="43" fontId="5" fillId="0" borderId="1" xfId="1" applyFont="1" applyBorder="1"/>
    <xf numFmtId="43" fontId="4" fillId="0" borderId="1" xfId="1" applyFont="1" applyBorder="1"/>
    <xf numFmtId="43" fontId="3" fillId="0" borderId="0" xfId="0" applyNumberFormat="1" applyFont="1"/>
    <xf numFmtId="43" fontId="7" fillId="0" borderId="0" xfId="1" applyFont="1" applyBorder="1"/>
    <xf numFmtId="43" fontId="6" fillId="0" borderId="1" xfId="1" applyFont="1" applyBorder="1"/>
    <xf numFmtId="43" fontId="8" fillId="0" borderId="1" xfId="1" applyFont="1" applyBorder="1"/>
    <xf numFmtId="43" fontId="9" fillId="0" borderId="1" xfId="1" applyFont="1" applyBorder="1"/>
    <xf numFmtId="0" fontId="2" fillId="0" borderId="2" xfId="0" applyFont="1" applyBorder="1"/>
    <xf numFmtId="43" fontId="4" fillId="0" borderId="2" xfId="1" applyFont="1" applyBorder="1"/>
    <xf numFmtId="43" fontId="9" fillId="0" borderId="2" xfId="1" applyFont="1" applyBorder="1"/>
    <xf numFmtId="0" fontId="2" fillId="0" borderId="0" xfId="0" applyFont="1" applyFill="1" applyBorder="1"/>
    <xf numFmtId="43" fontId="5" fillId="0" borderId="0" xfId="0" applyNumberFormat="1" applyFont="1"/>
    <xf numFmtId="43" fontId="5" fillId="0" borderId="0" xfId="1" applyFont="1"/>
    <xf numFmtId="43" fontId="5" fillId="0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2"/>
  <sheetViews>
    <sheetView showGridLines="0" tabSelected="1" zoomScaleNormal="100" zoomScaleSheetLayoutView="100" workbookViewId="0">
      <selection activeCell="F53" sqref="F53"/>
    </sheetView>
  </sheetViews>
  <sheetFormatPr defaultRowHeight="12.75" x14ac:dyDescent="0.2"/>
  <cols>
    <col min="1" max="1" width="37.28515625" style="2" customWidth="1"/>
    <col min="2" max="2" width="16.7109375" style="2" customWidth="1"/>
    <col min="3" max="3" width="14.7109375" style="2" customWidth="1"/>
    <col min="4" max="4" width="13.7109375" style="2" customWidth="1"/>
    <col min="5" max="5" width="14.42578125" style="2" customWidth="1"/>
    <col min="6" max="6" width="14" style="2" customWidth="1"/>
    <col min="7" max="7" width="14.85546875" style="2" customWidth="1"/>
    <col min="8" max="8" width="16.42578125" style="2" customWidth="1"/>
    <col min="9" max="9" width="9.140625" style="2"/>
    <col min="10" max="10" width="14" style="2" bestFit="1" customWidth="1"/>
    <col min="11" max="16384" width="9.1406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9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9" x14ac:dyDescent="0.2">
      <c r="A4" s="4" t="s">
        <v>3</v>
      </c>
      <c r="B4" s="4"/>
      <c r="C4" s="4"/>
      <c r="D4" s="4"/>
      <c r="E4" s="4"/>
      <c r="F4" s="4"/>
      <c r="G4" s="4"/>
      <c r="H4" s="4"/>
      <c r="I4" s="5"/>
    </row>
    <row r="5" spans="1:9" x14ac:dyDescent="0.2">
      <c r="A5" s="6" t="s">
        <v>4</v>
      </c>
      <c r="B5" s="6"/>
      <c r="C5" s="6"/>
      <c r="D5" s="6"/>
      <c r="E5" s="6"/>
      <c r="F5" s="6"/>
      <c r="G5" s="6"/>
      <c r="H5" s="6"/>
    </row>
    <row r="6" spans="1:9" ht="21.75" customHeight="1" x14ac:dyDescent="0.2">
      <c r="A6" s="7"/>
      <c r="B6" s="7"/>
      <c r="C6" s="7"/>
      <c r="D6" s="7"/>
      <c r="E6" s="7"/>
      <c r="F6" s="7"/>
      <c r="G6" s="7"/>
      <c r="H6" s="7"/>
    </row>
    <row r="7" spans="1:9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</row>
    <row r="8" spans="1:9" x14ac:dyDescent="0.2">
      <c r="A8" s="10" t="s">
        <v>13</v>
      </c>
      <c r="B8" s="8"/>
      <c r="C8" s="8"/>
      <c r="D8" s="11"/>
      <c r="E8" s="11"/>
      <c r="F8" s="9"/>
      <c r="G8" s="9"/>
      <c r="H8" s="9"/>
    </row>
    <row r="9" spans="1:9" x14ac:dyDescent="0.2">
      <c r="A9" s="12" t="s">
        <v>14</v>
      </c>
      <c r="B9" s="13">
        <f>SUM(C9:H9)</f>
        <v>16250322.199999999</v>
      </c>
      <c r="C9" s="13">
        <v>16213864.369999999</v>
      </c>
      <c r="D9" s="13">
        <v>27856.65</v>
      </c>
      <c r="E9" s="13"/>
      <c r="F9" s="13"/>
      <c r="G9" s="13">
        <v>8601.18</v>
      </c>
      <c r="H9" s="13"/>
    </row>
    <row r="10" spans="1:9" x14ac:dyDescent="0.2">
      <c r="A10" s="12" t="s">
        <v>15</v>
      </c>
      <c r="B10" s="13">
        <f>SUM(C10:H10)</f>
        <v>91652.46</v>
      </c>
      <c r="C10" s="13">
        <v>91652.46</v>
      </c>
      <c r="D10" s="13"/>
      <c r="E10" s="13"/>
      <c r="F10" s="13"/>
      <c r="G10" s="13"/>
      <c r="H10" s="13"/>
    </row>
    <row r="11" spans="1:9" x14ac:dyDescent="0.2">
      <c r="A11" s="12" t="s">
        <v>16</v>
      </c>
      <c r="B11" s="13">
        <f>SUM(C11:H11)</f>
        <v>10566102.15</v>
      </c>
      <c r="C11" s="13">
        <v>2154073.21</v>
      </c>
      <c r="D11" s="13"/>
      <c r="E11" s="13">
        <v>2767050.94</v>
      </c>
      <c r="F11" s="13"/>
      <c r="G11" s="13">
        <v>5644978</v>
      </c>
      <c r="H11" s="13"/>
    </row>
    <row r="12" spans="1:9" x14ac:dyDescent="0.2">
      <c r="A12" s="12" t="s">
        <v>17</v>
      </c>
      <c r="B12" s="13">
        <f>SUM(C12:H12)</f>
        <v>26986544.32</v>
      </c>
      <c r="C12" s="13">
        <v>10622270.16</v>
      </c>
      <c r="D12" s="13">
        <v>4502746.58</v>
      </c>
      <c r="E12" s="13">
        <v>5168920.32</v>
      </c>
      <c r="F12" s="13">
        <v>1033957.36</v>
      </c>
      <c r="G12" s="13">
        <v>5658649.9000000004</v>
      </c>
      <c r="H12" s="13"/>
    </row>
    <row r="13" spans="1:9" x14ac:dyDescent="0.2">
      <c r="A13" s="12" t="s">
        <v>18</v>
      </c>
      <c r="B13" s="13">
        <f>SUM(C13:H13)</f>
        <v>60793224</v>
      </c>
      <c r="C13" s="13">
        <v>48634579.200000003</v>
      </c>
      <c r="D13" s="13"/>
      <c r="E13" s="13"/>
      <c r="F13" s="13"/>
      <c r="G13" s="13"/>
      <c r="H13" s="13">
        <v>12158644.800000001</v>
      </c>
    </row>
    <row r="14" spans="1:9" x14ac:dyDescent="0.2">
      <c r="A14" s="10" t="s">
        <v>19</v>
      </c>
      <c r="B14" s="14">
        <f>SUM(B9:B13)</f>
        <v>114687845.13</v>
      </c>
      <c r="C14" s="14">
        <f>SUM(C9:C13)</f>
        <v>77716439.400000006</v>
      </c>
      <c r="D14" s="14">
        <f>SUM(D9:D12)</f>
        <v>4530603.2300000004</v>
      </c>
      <c r="E14" s="14">
        <f>SUM(E9:E12)</f>
        <v>7935971.2599999998</v>
      </c>
      <c r="F14" s="14">
        <f>SUM(F9:F13)</f>
        <v>1033957.36</v>
      </c>
      <c r="G14" s="14">
        <f>SUM(G9:G13)</f>
        <v>11312229.08</v>
      </c>
      <c r="H14" s="14">
        <f>SUM(H13)</f>
        <v>12158644.800000001</v>
      </c>
    </row>
    <row r="15" spans="1:9" x14ac:dyDescent="0.2">
      <c r="A15" s="10" t="s">
        <v>20</v>
      </c>
      <c r="B15" s="13"/>
      <c r="C15" s="13"/>
      <c r="D15" s="13"/>
      <c r="E15" s="13"/>
      <c r="F15" s="13"/>
      <c r="G15" s="13"/>
      <c r="H15" s="13"/>
    </row>
    <row r="16" spans="1:9" x14ac:dyDescent="0.2">
      <c r="A16" s="12" t="s">
        <v>21</v>
      </c>
      <c r="B16" s="13">
        <f t="shared" ref="B16:B21" si="0">SUM(C16:H16)</f>
        <v>11365720.959999999</v>
      </c>
      <c r="C16" s="13">
        <v>6233782.8700000001</v>
      </c>
      <c r="D16" s="13">
        <v>939400.37</v>
      </c>
      <c r="E16" s="13">
        <v>2955886.53</v>
      </c>
      <c r="F16" s="13">
        <v>33333.589999999997</v>
      </c>
      <c r="G16" s="13">
        <v>1203317.6000000001</v>
      </c>
      <c r="H16" s="13"/>
    </row>
    <row r="17" spans="1:10" x14ac:dyDescent="0.2">
      <c r="A17" s="12" t="s">
        <v>22</v>
      </c>
      <c r="B17" s="13">
        <f t="shared" si="0"/>
        <v>13884352.360000003</v>
      </c>
      <c r="C17" s="13">
        <v>5743222.7300000004</v>
      </c>
      <c r="D17" s="13">
        <v>635358.06000000006</v>
      </c>
      <c r="E17" s="13">
        <v>432056.08</v>
      </c>
      <c r="F17" s="13">
        <v>66477.8</v>
      </c>
      <c r="G17" s="13">
        <v>4504692.4800000004</v>
      </c>
      <c r="H17" s="13">
        <v>2502545.21</v>
      </c>
    </row>
    <row r="18" spans="1:10" x14ac:dyDescent="0.2">
      <c r="A18" s="12" t="s">
        <v>23</v>
      </c>
      <c r="B18" s="13">
        <f t="shared" si="0"/>
        <v>50654702.289999999</v>
      </c>
      <c r="C18" s="13">
        <v>38191108.399999999</v>
      </c>
      <c r="D18" s="13">
        <v>2524930.1800000002</v>
      </c>
      <c r="E18" s="13">
        <v>1815935.5</v>
      </c>
      <c r="F18" s="13">
        <v>617051.41</v>
      </c>
      <c r="G18" s="13">
        <v>6511712.96</v>
      </c>
      <c r="H18" s="13">
        <v>993963.84</v>
      </c>
    </row>
    <row r="19" spans="1:10" x14ac:dyDescent="0.2">
      <c r="A19" s="12" t="s">
        <v>24</v>
      </c>
      <c r="B19" s="13">
        <f t="shared" si="0"/>
        <v>1751471.2799999998</v>
      </c>
      <c r="C19" s="13">
        <v>710310.34</v>
      </c>
      <c r="D19" s="13">
        <v>307843.33</v>
      </c>
      <c r="E19" s="13">
        <v>733317.61</v>
      </c>
      <c r="F19" s="13"/>
      <c r="G19" s="13"/>
      <c r="H19" s="13"/>
    </row>
    <row r="20" spans="1:10" x14ac:dyDescent="0.2">
      <c r="A20" s="12" t="s">
        <v>25</v>
      </c>
      <c r="B20" s="13">
        <f t="shared" si="0"/>
        <v>12817713.92</v>
      </c>
      <c r="C20" s="13">
        <v>10205537.4</v>
      </c>
      <c r="D20" s="13">
        <v>331323</v>
      </c>
      <c r="E20" s="13">
        <v>288828.34999999998</v>
      </c>
      <c r="F20" s="13">
        <v>160926.29</v>
      </c>
      <c r="G20" s="13">
        <v>831098.88</v>
      </c>
      <c r="H20" s="13">
        <v>1000000</v>
      </c>
    </row>
    <row r="21" spans="1:10" x14ac:dyDescent="0.2">
      <c r="A21" s="10" t="s">
        <v>26</v>
      </c>
      <c r="B21" s="14">
        <f t="shared" si="0"/>
        <v>90473960.810000002</v>
      </c>
      <c r="C21" s="14">
        <f t="shared" ref="C21:H21" si="1">SUM(C16:C20)</f>
        <v>61083961.740000002</v>
      </c>
      <c r="D21" s="14">
        <f>SUM(D16:D20)</f>
        <v>4738854.9400000004</v>
      </c>
      <c r="E21" s="14">
        <f t="shared" si="1"/>
        <v>6226024.0699999994</v>
      </c>
      <c r="F21" s="14">
        <f t="shared" si="1"/>
        <v>877789.09000000008</v>
      </c>
      <c r="G21" s="14">
        <f>SUM(G16:G20)</f>
        <v>13050821.92</v>
      </c>
      <c r="H21" s="14">
        <f t="shared" si="1"/>
        <v>4496509.05</v>
      </c>
      <c r="J21" s="15"/>
    </row>
    <row r="22" spans="1:10" x14ac:dyDescent="0.2">
      <c r="A22" s="12"/>
      <c r="B22" s="13"/>
      <c r="C22" s="13"/>
      <c r="D22" s="13"/>
      <c r="E22" s="13"/>
      <c r="F22" s="13"/>
      <c r="G22" s="13"/>
      <c r="H22" s="13"/>
    </row>
    <row r="23" spans="1:10" x14ac:dyDescent="0.2">
      <c r="A23" s="10" t="s">
        <v>27</v>
      </c>
      <c r="B23" s="14">
        <f>SUM(C23:H23)</f>
        <v>24213884.320000004</v>
      </c>
      <c r="C23" s="14">
        <f t="shared" ref="C23:H23" si="2">SUM(C14-C21)</f>
        <v>16632477.660000004</v>
      </c>
      <c r="D23" s="14">
        <f t="shared" si="2"/>
        <v>-208251.70999999996</v>
      </c>
      <c r="E23" s="14">
        <f t="shared" si="2"/>
        <v>1709947.1900000004</v>
      </c>
      <c r="F23" s="14">
        <f t="shared" si="2"/>
        <v>156168.2699999999</v>
      </c>
      <c r="G23" s="14">
        <f t="shared" si="2"/>
        <v>-1738592.8399999999</v>
      </c>
      <c r="H23" s="14">
        <f t="shared" si="2"/>
        <v>7662135.7500000009</v>
      </c>
    </row>
    <row r="24" spans="1:10" x14ac:dyDescent="0.2">
      <c r="A24" s="10" t="s">
        <v>28</v>
      </c>
      <c r="B24" s="13"/>
      <c r="C24" s="13"/>
      <c r="D24" s="13"/>
      <c r="E24" s="13"/>
      <c r="F24" s="13"/>
      <c r="G24" s="13"/>
      <c r="H24" s="13"/>
    </row>
    <row r="25" spans="1:10" x14ac:dyDescent="0.2">
      <c r="A25" s="12" t="s">
        <v>29</v>
      </c>
      <c r="B25" s="14"/>
      <c r="C25" s="13"/>
      <c r="D25" s="13"/>
      <c r="E25" s="13"/>
      <c r="F25" s="13"/>
      <c r="G25" s="13"/>
      <c r="H25" s="13"/>
    </row>
    <row r="26" spans="1:10" x14ac:dyDescent="0.2">
      <c r="A26" s="12" t="s">
        <v>30</v>
      </c>
      <c r="B26" s="13">
        <f>SUM(C26:H26)</f>
        <v>0</v>
      </c>
      <c r="C26" s="13"/>
      <c r="D26" s="13"/>
      <c r="E26" s="13"/>
      <c r="F26" s="13"/>
      <c r="G26" s="13"/>
      <c r="H26" s="13"/>
      <c r="J26" s="16"/>
    </row>
    <row r="27" spans="1:10" x14ac:dyDescent="0.2">
      <c r="A27" s="12" t="s">
        <v>31</v>
      </c>
      <c r="B27" s="14">
        <f>SUM(C27:H27)</f>
        <v>0</v>
      </c>
      <c r="C27" s="13"/>
      <c r="D27" s="13"/>
      <c r="E27" s="13"/>
      <c r="F27" s="14"/>
      <c r="G27" s="14"/>
      <c r="H27" s="14"/>
    </row>
    <row r="28" spans="1:10" x14ac:dyDescent="0.2">
      <c r="A28" s="12" t="s">
        <v>32</v>
      </c>
      <c r="B28" s="14">
        <f>SUM(C28:H28)</f>
        <v>0</v>
      </c>
      <c r="C28" s="14">
        <f t="shared" ref="C28:H28" si="3">SUM(C26:C27)</f>
        <v>0</v>
      </c>
      <c r="D28" s="14">
        <f t="shared" si="3"/>
        <v>0</v>
      </c>
      <c r="E28" s="14">
        <f t="shared" si="3"/>
        <v>0</v>
      </c>
      <c r="F28" s="14">
        <f t="shared" si="3"/>
        <v>0</v>
      </c>
      <c r="G28" s="14">
        <f t="shared" si="3"/>
        <v>0</v>
      </c>
      <c r="H28" s="14">
        <f t="shared" si="3"/>
        <v>0</v>
      </c>
    </row>
    <row r="29" spans="1:10" x14ac:dyDescent="0.2">
      <c r="A29" s="12" t="s">
        <v>33</v>
      </c>
      <c r="B29" s="17"/>
      <c r="C29" s="18"/>
      <c r="D29" s="14"/>
      <c r="E29" s="14"/>
      <c r="F29" s="14"/>
      <c r="G29" s="14"/>
      <c r="H29" s="14"/>
    </row>
    <row r="30" spans="1:10" x14ac:dyDescent="0.2">
      <c r="A30" s="12" t="s">
        <v>34</v>
      </c>
      <c r="B30" s="13">
        <f>SUM(C30:H30)</f>
        <v>0</v>
      </c>
      <c r="C30" s="13"/>
      <c r="D30" s="13"/>
      <c r="E30" s="13"/>
      <c r="F30" s="13"/>
      <c r="G30" s="13"/>
      <c r="H30" s="13"/>
    </row>
    <row r="31" spans="1:10" x14ac:dyDescent="0.2">
      <c r="A31" s="12" t="s">
        <v>35</v>
      </c>
      <c r="B31" s="13">
        <f>SUM(C31:H31)</f>
        <v>3459123.9800000004</v>
      </c>
      <c r="C31" s="13">
        <v>2073127.33</v>
      </c>
      <c r="D31" s="18"/>
      <c r="E31" s="18">
        <v>678650</v>
      </c>
      <c r="F31" s="18"/>
      <c r="G31" s="18">
        <v>160443.85</v>
      </c>
      <c r="H31" s="18">
        <v>546902.80000000005</v>
      </c>
    </row>
    <row r="32" spans="1:10" x14ac:dyDescent="0.2">
      <c r="A32" s="12" t="s">
        <v>36</v>
      </c>
      <c r="B32" s="14">
        <f>SUM(C32:H32)</f>
        <v>3459123.9800000004</v>
      </c>
      <c r="C32" s="19">
        <f>SUM(C31)</f>
        <v>2073127.33</v>
      </c>
      <c r="D32" s="19">
        <f>SUM(D31)</f>
        <v>0</v>
      </c>
      <c r="E32" s="19">
        <f>SUM(E31)</f>
        <v>678650</v>
      </c>
      <c r="F32" s="19"/>
      <c r="G32" s="19">
        <f>SUM(G31)</f>
        <v>160443.85</v>
      </c>
      <c r="H32" s="19">
        <f>SUM(H31)</f>
        <v>546902.80000000005</v>
      </c>
    </row>
    <row r="33" spans="1:10" x14ac:dyDescent="0.2">
      <c r="A33" s="10" t="s">
        <v>37</v>
      </c>
      <c r="B33" s="14">
        <f>SUM(C33:H33)</f>
        <v>-3459123.9800000004</v>
      </c>
      <c r="C33" s="19">
        <f>SUM(C28-C32)</f>
        <v>-2073127.33</v>
      </c>
      <c r="D33" s="19">
        <f>SUM(D28-D32)</f>
        <v>0</v>
      </c>
      <c r="E33" s="19">
        <f>-SUM(E32)</f>
        <v>-678650</v>
      </c>
      <c r="F33" s="19"/>
      <c r="G33" s="19">
        <f>-SUM(G32)</f>
        <v>-160443.85</v>
      </c>
      <c r="H33" s="19">
        <f>-SUM(H32)</f>
        <v>-546902.80000000005</v>
      </c>
    </row>
    <row r="34" spans="1:10" x14ac:dyDescent="0.2">
      <c r="A34" s="10" t="s">
        <v>38</v>
      </c>
      <c r="B34" s="17"/>
      <c r="C34" s="18"/>
      <c r="D34" s="18"/>
      <c r="E34" s="18"/>
      <c r="F34" s="18"/>
      <c r="G34" s="18"/>
      <c r="H34" s="18"/>
    </row>
    <row r="35" spans="1:10" x14ac:dyDescent="0.2">
      <c r="A35" s="12" t="s">
        <v>29</v>
      </c>
      <c r="B35" s="17"/>
      <c r="C35" s="18"/>
      <c r="D35" s="18"/>
      <c r="E35" s="18"/>
      <c r="F35" s="18"/>
      <c r="G35" s="18"/>
      <c r="H35" s="18"/>
    </row>
    <row r="36" spans="1:10" ht="11.25" customHeight="1" x14ac:dyDescent="0.2">
      <c r="A36" s="12" t="s">
        <v>39</v>
      </c>
      <c r="B36" s="13"/>
      <c r="C36" s="18">
        <v>611175.97</v>
      </c>
      <c r="D36" s="18"/>
      <c r="E36" s="18"/>
      <c r="F36" s="18"/>
      <c r="G36" s="18"/>
      <c r="H36" s="18"/>
    </row>
    <row r="37" spans="1:10" x14ac:dyDescent="0.2">
      <c r="A37" s="12" t="s">
        <v>32</v>
      </c>
      <c r="B37" s="14">
        <f>SUM(C37:H37)</f>
        <v>611175.97</v>
      </c>
      <c r="C37" s="19">
        <f t="shared" ref="C37:H37" si="4">SUM(C36)</f>
        <v>611175.97</v>
      </c>
      <c r="D37" s="19">
        <f t="shared" si="4"/>
        <v>0</v>
      </c>
      <c r="E37" s="19">
        <f t="shared" si="4"/>
        <v>0</v>
      </c>
      <c r="F37" s="19">
        <f t="shared" si="4"/>
        <v>0</v>
      </c>
      <c r="G37" s="19">
        <f t="shared" si="4"/>
        <v>0</v>
      </c>
      <c r="H37" s="19">
        <f t="shared" si="4"/>
        <v>0</v>
      </c>
    </row>
    <row r="38" spans="1:10" ht="10.5" customHeight="1" x14ac:dyDescent="0.2">
      <c r="A38" s="12" t="s">
        <v>33</v>
      </c>
      <c r="B38" s="17"/>
      <c r="C38" s="18"/>
      <c r="D38" s="18"/>
      <c r="E38" s="18"/>
      <c r="F38" s="18"/>
      <c r="G38" s="18"/>
      <c r="H38" s="18"/>
    </row>
    <row r="39" spans="1:10" ht="11.25" customHeight="1" x14ac:dyDescent="0.2">
      <c r="A39" s="12" t="s">
        <v>40</v>
      </c>
      <c r="B39" s="13">
        <f t="shared" ref="B39:B44" si="5">SUM(C39:H39)</f>
        <v>4812606.24</v>
      </c>
      <c r="C39" s="18">
        <v>1454444.44</v>
      </c>
      <c r="D39" s="18"/>
      <c r="E39" s="18">
        <v>3358161.8</v>
      </c>
      <c r="F39" s="18"/>
      <c r="G39" s="18"/>
      <c r="H39" s="18"/>
    </row>
    <row r="40" spans="1:10" x14ac:dyDescent="0.2">
      <c r="A40" s="12" t="s">
        <v>41</v>
      </c>
      <c r="B40" s="14">
        <f t="shared" si="5"/>
        <v>4812606.24</v>
      </c>
      <c r="C40" s="19">
        <f>SUM(C39)</f>
        <v>1454444.44</v>
      </c>
      <c r="D40" s="18"/>
      <c r="E40" s="19">
        <f>SUM(E39)</f>
        <v>3358161.8</v>
      </c>
      <c r="F40" s="18"/>
      <c r="G40" s="18"/>
      <c r="H40" s="18"/>
    </row>
    <row r="41" spans="1:10" x14ac:dyDescent="0.2">
      <c r="A41" s="10" t="s">
        <v>42</v>
      </c>
      <c r="B41" s="14">
        <f t="shared" si="5"/>
        <v>-4201430.2699999996</v>
      </c>
      <c r="C41" s="19">
        <f>SUM(C37-C40)</f>
        <v>-843268.47</v>
      </c>
      <c r="D41" s="19"/>
      <c r="E41" s="19">
        <f>-SUM(E40)</f>
        <v>-3358161.8</v>
      </c>
      <c r="F41" s="19"/>
      <c r="G41" s="19"/>
      <c r="H41" s="19"/>
    </row>
    <row r="42" spans="1:10" x14ac:dyDescent="0.2">
      <c r="A42" s="10" t="s">
        <v>43</v>
      </c>
      <c r="B42" s="14">
        <f t="shared" si="5"/>
        <v>16553330.070000004</v>
      </c>
      <c r="C42" s="19">
        <f>SUM(C23+C33+C41)</f>
        <v>13716081.860000003</v>
      </c>
      <c r="D42" s="19">
        <f>SUM(D23+D33)</f>
        <v>-208251.70999999996</v>
      </c>
      <c r="E42" s="18">
        <f>SUM(E23+E33+E41)</f>
        <v>-2326864.6099999994</v>
      </c>
      <c r="F42" s="19">
        <f>SUM(F23+F33)</f>
        <v>156168.2699999999</v>
      </c>
      <c r="G42" s="18">
        <f>SUM(G23+G33)</f>
        <v>-1899036.69</v>
      </c>
      <c r="H42" s="18">
        <f>SUM(H23+H33)</f>
        <v>7115232.9500000011</v>
      </c>
    </row>
    <row r="43" spans="1:10" x14ac:dyDescent="0.2">
      <c r="A43" s="10" t="s">
        <v>44</v>
      </c>
      <c r="B43" s="13">
        <f t="shared" si="5"/>
        <v>64029173.920000002</v>
      </c>
      <c r="C43" s="18">
        <v>40480417.780000001</v>
      </c>
      <c r="D43" s="18">
        <v>4828105.12</v>
      </c>
      <c r="E43" s="18">
        <v>4818297.6399999997</v>
      </c>
      <c r="F43" s="18">
        <v>724439.19</v>
      </c>
      <c r="G43" s="18">
        <v>-4255550.2300000004</v>
      </c>
      <c r="H43" s="18">
        <v>17433464.420000002</v>
      </c>
    </row>
    <row r="44" spans="1:10" ht="12.75" customHeight="1" thickBot="1" x14ac:dyDescent="0.25">
      <c r="A44" s="20" t="s">
        <v>45</v>
      </c>
      <c r="B44" s="21">
        <f t="shared" si="5"/>
        <v>80582503.99000001</v>
      </c>
      <c r="C44" s="22">
        <f t="shared" ref="C44:H44" si="6">SUM(C42:C43)</f>
        <v>54196499.640000001</v>
      </c>
      <c r="D44" s="22">
        <f t="shared" si="6"/>
        <v>4619853.41</v>
      </c>
      <c r="E44" s="22">
        <f t="shared" si="6"/>
        <v>2491433.0300000003</v>
      </c>
      <c r="F44" s="22">
        <f t="shared" si="6"/>
        <v>880607.45999999985</v>
      </c>
      <c r="G44" s="22">
        <f t="shared" si="6"/>
        <v>-6154586.9199999999</v>
      </c>
      <c r="H44" s="22">
        <f t="shared" si="6"/>
        <v>24548697.370000005</v>
      </c>
      <c r="J44" s="15"/>
    </row>
    <row r="45" spans="1:10" ht="13.5" thickTop="1" x14ac:dyDescent="0.2">
      <c r="A45" s="23" t="s">
        <v>46</v>
      </c>
      <c r="B45" s="24"/>
      <c r="C45" s="24"/>
      <c r="D45" s="24"/>
      <c r="E45" s="24"/>
      <c r="F45" s="24"/>
      <c r="G45" s="25"/>
      <c r="H45" s="26"/>
    </row>
    <row r="46" spans="1:10" x14ac:dyDescent="0.2">
      <c r="A46" s="27" t="s">
        <v>49</v>
      </c>
      <c r="B46" s="27"/>
      <c r="C46" s="28"/>
      <c r="D46" s="28"/>
      <c r="E46" s="28"/>
      <c r="F46" s="29"/>
      <c r="G46" s="28"/>
      <c r="H46" s="30"/>
    </row>
    <row r="47" spans="1:10" x14ac:dyDescent="0.2">
      <c r="A47" s="27" t="s">
        <v>47</v>
      </c>
      <c r="B47" s="27"/>
      <c r="C47" s="28"/>
      <c r="D47" s="28"/>
      <c r="E47" s="28"/>
      <c r="F47" s="28"/>
      <c r="G47" s="28"/>
      <c r="H47" s="30"/>
    </row>
    <row r="48" spans="1:10" x14ac:dyDescent="0.2">
      <c r="A48" s="28"/>
      <c r="B48" s="28"/>
      <c r="C48" s="28"/>
      <c r="D48" s="28" t="s">
        <v>50</v>
      </c>
      <c r="E48" s="29"/>
      <c r="F48" s="29"/>
      <c r="G48" s="28"/>
      <c r="H48" s="28"/>
    </row>
    <row r="49" spans="1:8" x14ac:dyDescent="0.2">
      <c r="A49" s="28"/>
      <c r="B49" s="28"/>
      <c r="C49" s="28"/>
      <c r="D49" s="28"/>
      <c r="E49" s="28" t="s">
        <v>48</v>
      </c>
      <c r="F49" s="28"/>
      <c r="G49" s="28"/>
      <c r="H49" s="28"/>
    </row>
    <row r="50" spans="1:8" x14ac:dyDescent="0.2">
      <c r="A50" s="30"/>
      <c r="B50" s="30"/>
      <c r="C50" s="30"/>
      <c r="D50" s="30"/>
      <c r="E50" s="30"/>
      <c r="F50" s="30"/>
      <c r="G50" s="30"/>
      <c r="H50" s="28"/>
    </row>
    <row r="51" spans="1:8" x14ac:dyDescent="0.2">
      <c r="A51" s="28"/>
      <c r="B51" s="28"/>
      <c r="C51" s="28"/>
      <c r="D51" s="28"/>
      <c r="E51" s="28"/>
      <c r="F51" s="28"/>
      <c r="G51" s="28"/>
      <c r="H51" s="28"/>
    </row>
    <row r="52" spans="1:8" x14ac:dyDescent="0.2">
      <c r="A52" s="28"/>
      <c r="B52" s="28"/>
      <c r="C52" s="28"/>
      <c r="D52" s="28"/>
      <c r="E52" s="28"/>
      <c r="F52" s="28"/>
      <c r="G52" s="28"/>
      <c r="H52" s="28"/>
    </row>
  </sheetData>
  <sheetProtection password="A51E" sheet="1" objects="1" scenarios="1" selectLockedCells="1" selectUnlockedCells="1"/>
  <mergeCells count="5">
    <mergeCell ref="A3:H3"/>
    <mergeCell ref="A4:H4"/>
    <mergeCell ref="A5:H5"/>
    <mergeCell ref="A46:B46"/>
    <mergeCell ref="A47:B47"/>
  </mergeCells>
  <printOptions horizontalCentered="1"/>
  <pageMargins left="0.56000000000000005" right="0.59" top="0.35" bottom="0.37" header="0.32" footer="0.27"/>
  <pageSetup scale="8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2nd qtr.2019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2019-07-24T01:46:19Z</cp:lastPrinted>
  <dcterms:created xsi:type="dcterms:W3CDTF">2019-07-24T01:45:07Z</dcterms:created>
  <dcterms:modified xsi:type="dcterms:W3CDTF">2019-07-24T01:47:04Z</dcterms:modified>
</cp:coreProperties>
</file>